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na\Desktop\podklad ke kurzu 2210\13.12\"/>
    </mc:Choice>
  </mc:AlternateContent>
  <xr:revisionPtr revIDLastSave="0" documentId="8_{2A23355C-0161-496E-9530-91A112D0343A}" xr6:coauthVersionLast="47" xr6:coauthVersionMax="47" xr10:uidLastSave="{00000000-0000-0000-0000-000000000000}"/>
  <bookViews>
    <workbookView xWindow="-110" yWindow="-110" windowWidth="19420" windowHeight="10300" tabRatio="661" activeTab="7" xr2:uid="{00000000-000D-0000-FFFF-FFFF00000000}"/>
  </bookViews>
  <sheets>
    <sheet name="Podmíněné formátování" sheetId="1" r:id="rId1"/>
    <sheet name="List3" sheetId="9" r:id="rId2"/>
    <sheet name="List5" sheetId="11" r:id="rId3"/>
    <sheet name="List6" sheetId="12" r:id="rId4"/>
    <sheet name="List2" sheetId="8" r:id="rId5"/>
    <sheet name="List1" sheetId="7" r:id="rId6"/>
    <sheet name="List4" sheetId="10" r:id="rId7"/>
    <sheet name="Auta" sheetId="2" r:id="rId8"/>
    <sheet name="List7" sheetId="13" r:id="rId9"/>
    <sheet name="Kurzy měn České národní banky" sheetId="6" r:id="rId10"/>
    <sheet name="Kontingenční tabulka auta" sheetId="4" r:id="rId11"/>
  </sheets>
  <definedNames>
    <definedName name="ExternalData_1" localSheetId="9" hidden="1">'Kurzy měn České národní banky'!$A$3:$H$34</definedName>
  </definedNames>
  <calcPr calcId="181029"/>
  <pivotCaches>
    <pivotCache cacheId="6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3" l="1"/>
  <c r="N5" i="1"/>
  <c r="N6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Minxová</author>
  </authors>
  <commentList>
    <comment ref="E4" authorId="0" shapeId="0" xr:uid="{A7C6D942-B5E0-4619-8166-8173D613B8AD}">
      <text>
        <r>
          <rPr>
            <b/>
            <sz val="9"/>
            <color indexed="81"/>
            <rFont val="Tahoma"/>
            <family val="2"/>
            <charset val="238"/>
          </rPr>
          <t>Alena Minxová:</t>
        </r>
        <r>
          <rPr>
            <sz val="9"/>
            <color indexed="81"/>
            <rFont val="Tahoma"/>
            <family val="2"/>
            <charset val="238"/>
          </rPr>
          <t xml:space="preserve">
jsi si jistá, dali bychom jinak
</t>
        </r>
      </text>
    </comment>
    <comment ref="I4" authorId="0" shapeId="0" xr:uid="{020CFFAD-4345-48CF-BB9D-D825ABCCA8C9}">
      <text>
        <r>
          <rPr>
            <b/>
            <sz val="9"/>
            <color indexed="81"/>
            <rFont val="Tahoma"/>
            <family val="2"/>
            <charset val="238"/>
          </rPr>
          <t>Alena Minxová:</t>
        </r>
        <r>
          <rPr>
            <sz val="9"/>
            <color indexed="81"/>
            <rFont val="Tahoma"/>
            <family val="2"/>
            <charset val="238"/>
          </rPr>
          <t xml:space="preserve">
takto to není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1CD570-26B0-4959-A1D2-3CA6B83A3BF0}" keepAlive="1" name="Dotaz – Kurzy měn České národní banky" description="Připojení k dotazu produktu Kurzy měn České národní banky v sešitě" type="5" refreshedVersion="8" background="1" saveData="1">
    <dbPr connection="Provider=Microsoft.Mashup.OleDb.1;Data Source=$Workbook$;Location=&quot;Kurzy měn České národní banky&quot;;Extended Properties=&quot;&quot;" command="SELECT * FROM [Kurzy měn České národní banky]"/>
  </connection>
  <connection id="2" xr16:uid="{3BA615BC-6555-4169-80CE-49A973416F63}" keepAlive="1" name="Dotaz – Tabulka 1" description="Připojení k dotazu produktu Tabulka 1 v sešitě" type="5" refreshedVersion="0" background="1">
    <dbPr connection="Provider=Microsoft.Mashup.OleDb.1;Data Source=$Workbook$;Location=&quot;Tabulka 1&quot;;Extended Properties=&quot;&quot;" command="SELECT * FROM [Tabulka 1]"/>
  </connection>
</connections>
</file>

<file path=xl/sharedStrings.xml><?xml version="1.0" encoding="utf-8"?>
<sst xmlns="http://schemas.openxmlformats.org/spreadsheetml/2006/main" count="373" uniqueCount="268">
  <si>
    <t>Hledej slovo</t>
  </si>
  <si>
    <t>Seznam</t>
  </si>
  <si>
    <t>Artyčok</t>
  </si>
  <si>
    <t>Brambory</t>
  </si>
  <si>
    <t>Brokolice</t>
  </si>
  <si>
    <t>Celer</t>
  </si>
  <si>
    <t>Cibule</t>
  </si>
  <si>
    <t>Cuketa</t>
  </si>
  <si>
    <t>Čekanka</t>
  </si>
  <si>
    <t>Křen</t>
  </si>
  <si>
    <t>Lilek</t>
  </si>
  <si>
    <t>Paprika</t>
  </si>
  <si>
    <t>Petržel</t>
  </si>
  <si>
    <t>Rajče</t>
  </si>
  <si>
    <t>Zelí</t>
  </si>
  <si>
    <t>Cibule kuchyňská</t>
  </si>
  <si>
    <t>Cibule bílá</t>
  </si>
  <si>
    <t>Cibule červená</t>
  </si>
  <si>
    <t>Heslo</t>
  </si>
  <si>
    <t>Norma - počet znaků</t>
  </si>
  <si>
    <t>psychomanyskimo</t>
  </si>
  <si>
    <t>psychomantis1</t>
  </si>
  <si>
    <t>psychomaniac</t>
  </si>
  <si>
    <t>psychoman!</t>
  </si>
  <si>
    <t>psychomagic11!</t>
  </si>
  <si>
    <t>psychomaddis</t>
  </si>
  <si>
    <t>psychomachine</t>
  </si>
  <si>
    <t>psychomacdogs</t>
  </si>
  <si>
    <t>psycholuv8</t>
  </si>
  <si>
    <t>psycholua7</t>
  </si>
  <si>
    <t>psycholozka1</t>
  </si>
  <si>
    <t>psycholoy</t>
  </si>
  <si>
    <t>psycholove</t>
  </si>
  <si>
    <t>psycholoszka</t>
  </si>
  <si>
    <t>psycholord</t>
  </si>
  <si>
    <t>psycholoops</t>
  </si>
  <si>
    <t>psycholomejor18</t>
  </si>
  <si>
    <t>psycholokofsn</t>
  </si>
  <si>
    <t>psycholoko</t>
  </si>
  <si>
    <t>psychologyajor</t>
  </si>
  <si>
    <t>psychology_1</t>
  </si>
  <si>
    <t>psychology9492</t>
  </si>
  <si>
    <t>psychology91</t>
  </si>
  <si>
    <t>psychology9</t>
  </si>
  <si>
    <t>psychology87</t>
  </si>
  <si>
    <t>psychology77</t>
  </si>
  <si>
    <t>psychology66</t>
  </si>
  <si>
    <t>psychology29</t>
  </si>
  <si>
    <t>psychology21</t>
  </si>
  <si>
    <t>psychology0917</t>
  </si>
  <si>
    <t>psychology0320</t>
  </si>
  <si>
    <t>psychology*66</t>
  </si>
  <si>
    <t>psychologizz</t>
  </si>
  <si>
    <t>psychologists</t>
  </si>
  <si>
    <t>psychologist.xx</t>
  </si>
  <si>
    <t>psychologika</t>
  </si>
  <si>
    <t>psychologically</t>
  </si>
  <si>
    <t>Zkontroluj délku</t>
  </si>
  <si>
    <t>Zkontroluj duplicitní</t>
  </si>
  <si>
    <t>Slovník</t>
  </si>
  <si>
    <t>Duplicita</t>
  </si>
  <si>
    <t>074ever</t>
  </si>
  <si>
    <t>Kolik dní zbývá do konce roku ode dnes?</t>
  </si>
  <si>
    <t>Značka</t>
  </si>
  <si>
    <t>Model</t>
  </si>
  <si>
    <t>Cena</t>
  </si>
  <si>
    <t>Barva</t>
  </si>
  <si>
    <t>STK do</t>
  </si>
  <si>
    <t>Škoda</t>
  </si>
  <si>
    <t>Ford</t>
  </si>
  <si>
    <t>Fiat</t>
  </si>
  <si>
    <t>Audi</t>
  </si>
  <si>
    <t>Opel</t>
  </si>
  <si>
    <t>Peugeot</t>
  </si>
  <si>
    <t>Porsche</t>
  </si>
  <si>
    <t>BMW</t>
  </si>
  <si>
    <t>Rapid</t>
  </si>
  <si>
    <t>Tipo</t>
  </si>
  <si>
    <t>Focus</t>
  </si>
  <si>
    <t>A6</t>
  </si>
  <si>
    <t>Zafira</t>
  </si>
  <si>
    <t>Insigma</t>
  </si>
  <si>
    <t>Octavia</t>
  </si>
  <si>
    <t>Stříbrná</t>
  </si>
  <si>
    <t>Modrá</t>
  </si>
  <si>
    <t>Zlatá</t>
  </si>
  <si>
    <t>Zelená</t>
  </si>
  <si>
    <t>Červená</t>
  </si>
  <si>
    <t>Bílá</t>
  </si>
  <si>
    <t>Popisky řádků</t>
  </si>
  <si>
    <t>Celkový součet</t>
  </si>
  <si>
    <t>Počet z Cena</t>
  </si>
  <si>
    <t>Data z listu Auta</t>
  </si>
  <si>
    <t>Kurzovní lístek</t>
  </si>
  <si>
    <t>Column1</t>
  </si>
  <si>
    <t>Stát, měna</t>
  </si>
  <si>
    <t>Kód</t>
  </si>
  <si>
    <t>Počet</t>
  </si>
  <si>
    <t>Kurz</t>
  </si>
  <si>
    <t>_1</t>
  </si>
  <si>
    <t>Kurz_2</t>
  </si>
  <si>
    <t>_3</t>
  </si>
  <si>
    <t>Americký dolar</t>
  </si>
  <si>
    <t/>
  </si>
  <si>
    <t>USD</t>
  </si>
  <si>
    <t>23.3240</t>
  </si>
  <si>
    <t>+0.52%</t>
  </si>
  <si>
    <t>23.4460</t>
  </si>
  <si>
    <t>Australský dolar</t>
  </si>
  <si>
    <t>AUD</t>
  </si>
  <si>
    <t>15.6050</t>
  </si>
  <si>
    <t>-0.33%</t>
  </si>
  <si>
    <t>15.5520</t>
  </si>
  <si>
    <t>Brazilský real</t>
  </si>
  <si>
    <t>BRL</t>
  </si>
  <si>
    <t>4.0950</t>
  </si>
  <si>
    <t>+0.09%</t>
  </si>
  <si>
    <t>4.0990</t>
  </si>
  <si>
    <t>Britská libra</t>
  </si>
  <si>
    <t>GBP</t>
  </si>
  <si>
    <t>30.2750</t>
  </si>
  <si>
    <t>+0.28%</t>
  </si>
  <si>
    <t>30.3620</t>
  </si>
  <si>
    <t>Bulharský lev</t>
  </si>
  <si>
    <t>BGN</t>
  </si>
  <si>
    <t>12.9020</t>
  </si>
  <si>
    <t>+0.01%</t>
  </si>
  <si>
    <t>12.9040</t>
  </si>
  <si>
    <t>Čínský juan</t>
  </si>
  <si>
    <t>CNY</t>
  </si>
  <si>
    <t>3.2760</t>
  </si>
  <si>
    <t>+0.39%</t>
  </si>
  <si>
    <t>3.2890</t>
  </si>
  <si>
    <t>Dánská koruna</t>
  </si>
  <si>
    <t>DKK</t>
  </si>
  <si>
    <t>3.3840</t>
  </si>
  <si>
    <t>0.00%</t>
  </si>
  <si>
    <t>Euro</t>
  </si>
  <si>
    <t>EUR</t>
  </si>
  <si>
    <t>25.2350</t>
  </si>
  <si>
    <t>25.2400</t>
  </si>
  <si>
    <t>Filipínské peso</t>
  </si>
  <si>
    <t>PHP</t>
  </si>
  <si>
    <t>40.3310</t>
  </si>
  <si>
    <t>+0.10%</t>
  </si>
  <si>
    <t>40.3730</t>
  </si>
  <si>
    <t>Hongkongský dolar</t>
  </si>
  <si>
    <t>HKD</t>
  </si>
  <si>
    <t>3.0010</t>
  </si>
  <si>
    <t>+0.56%</t>
  </si>
  <si>
    <t>3.0180</t>
  </si>
  <si>
    <t>Indická rupie</t>
  </si>
  <si>
    <t>INR</t>
  </si>
  <si>
    <t>27.7410</t>
  </si>
  <si>
    <t>+0.51%</t>
  </si>
  <si>
    <t>27.8830</t>
  </si>
  <si>
    <t>Indonéská rupie</t>
  </si>
  <si>
    <t>IDR</t>
  </si>
  <si>
    <t>1.4990</t>
  </si>
  <si>
    <t>+0.13%</t>
  </si>
  <si>
    <t>1.5010</t>
  </si>
  <si>
    <t>Islandská koruna</t>
  </si>
  <si>
    <t>ISK</t>
  </si>
  <si>
    <t>16.9020</t>
  </si>
  <si>
    <t>+0.02%</t>
  </si>
  <si>
    <t>16.9060</t>
  </si>
  <si>
    <t>Izraelský šekel</t>
  </si>
  <si>
    <t>ILS</t>
  </si>
  <si>
    <t>6.1750</t>
  </si>
  <si>
    <t>6.1810</t>
  </si>
  <si>
    <t>Japonský jen</t>
  </si>
  <si>
    <t>JPY</t>
  </si>
  <si>
    <t>15.4680</t>
  </si>
  <si>
    <t>-0.96%</t>
  </si>
  <si>
    <t>15.3180</t>
  </si>
  <si>
    <t>Jihoafrický rand</t>
  </si>
  <si>
    <t>ZAR</t>
  </si>
  <si>
    <t>1.3280</t>
  </si>
  <si>
    <t>-0.22%</t>
  </si>
  <si>
    <t>1.3250</t>
  </si>
  <si>
    <t>Jihokorejský won</t>
  </si>
  <si>
    <t>KRW</t>
  </si>
  <si>
    <t>1.6920</t>
  </si>
  <si>
    <t>Kanadský dolar</t>
  </si>
  <si>
    <t>CAD</t>
  </si>
  <si>
    <t>16.8660</t>
  </si>
  <si>
    <t>+0.43%</t>
  </si>
  <si>
    <t>16.9400</t>
  </si>
  <si>
    <t>Maďarský forint</t>
  </si>
  <si>
    <t>HUF</t>
  </si>
  <si>
    <t>6.3100</t>
  </si>
  <si>
    <t>-0.45%</t>
  </si>
  <si>
    <t>6.2810</t>
  </si>
  <si>
    <t>Malajsijský ringgit</t>
  </si>
  <si>
    <t>MYR</t>
  </si>
  <si>
    <t>5.3890</t>
  </si>
  <si>
    <t>5.3900</t>
  </si>
  <si>
    <t>Mexické peso</t>
  </si>
  <si>
    <t>MXN</t>
  </si>
  <si>
    <t>1.1730</t>
  </si>
  <si>
    <t>-0.34%</t>
  </si>
  <si>
    <t>1.1690</t>
  </si>
  <si>
    <t>MMF</t>
  </si>
  <si>
    <t>XDR</t>
  </si>
  <si>
    <t>31.0890</t>
  </si>
  <si>
    <t>+0.38%</t>
  </si>
  <si>
    <t>31.2090</t>
  </si>
  <si>
    <t>Norská koruna</t>
  </si>
  <si>
    <t>NOK</t>
  </si>
  <si>
    <t>2.1360</t>
  </si>
  <si>
    <t>-0.37%</t>
  </si>
  <si>
    <t>2.1280</t>
  </si>
  <si>
    <t>Novozélandský dolar</t>
  </si>
  <si>
    <t>NZD</t>
  </si>
  <si>
    <t>14.1290</t>
  </si>
  <si>
    <t>-0.29%</t>
  </si>
  <si>
    <t>14.0880</t>
  </si>
  <si>
    <t>Polský zlotý</t>
  </si>
  <si>
    <t>PLN</t>
  </si>
  <si>
    <t>5.8460</t>
  </si>
  <si>
    <t>-0.59%</t>
  </si>
  <si>
    <t>5.8110</t>
  </si>
  <si>
    <t>Rumunský lei</t>
  </si>
  <si>
    <t>RON</t>
  </si>
  <si>
    <t>5.0730</t>
  </si>
  <si>
    <t>+0.03%</t>
  </si>
  <si>
    <t>5.0750</t>
  </si>
  <si>
    <t>Singapurský dolar</t>
  </si>
  <si>
    <t>SGD</t>
  </si>
  <si>
    <t>17.7360</t>
  </si>
  <si>
    <t>-0.03%</t>
  </si>
  <si>
    <t>17.7290</t>
  </si>
  <si>
    <t>Švédská koruna</t>
  </si>
  <si>
    <t>SEK</t>
  </si>
  <si>
    <t>2.2140</t>
  </si>
  <si>
    <t>-0.13%</t>
  </si>
  <si>
    <t>2.2110</t>
  </si>
  <si>
    <t>Švýcarský frank</t>
  </si>
  <si>
    <t>CHF</t>
  </si>
  <si>
    <t>26.9530</t>
  </si>
  <si>
    <t>+0.24%</t>
  </si>
  <si>
    <t>27.0200</t>
  </si>
  <si>
    <t>Thajský baht</t>
  </si>
  <si>
    <t>THB</t>
  </si>
  <si>
    <t>69.6800</t>
  </si>
  <si>
    <t>69.4160</t>
  </si>
  <si>
    <t>Turecká lira</t>
  </si>
  <si>
    <t>TRY</t>
  </si>
  <si>
    <t>68.1030</t>
  </si>
  <si>
    <t>68.3680</t>
  </si>
  <si>
    <t>jlkdjfldjf</t>
  </si>
  <si>
    <t>třešen</t>
  </si>
  <si>
    <t>jablko</t>
  </si>
  <si>
    <t>kg</t>
  </si>
  <si>
    <t>jahoda</t>
  </si>
  <si>
    <t>ce</t>
  </si>
  <si>
    <t>křen</t>
  </si>
  <si>
    <t>Skupina1</t>
  </si>
  <si>
    <t>Fordík</t>
  </si>
  <si>
    <t>Fiátek</t>
  </si>
  <si>
    <t>Svatomartinské hody se neobejdou nejen bez dobré české husy</t>
  </si>
  <si>
    <t>Legenda praví, že v toto magické datum (11. 11.) svatý Martin proměnil podkovy svého koně v pečivo, které rozdával chudým. Sladké rohlíčky či podkovy jsou tedy tradičním dezertem, jehož náplň se napříč regiony různí. Zatímco někdo považuje za klasiku makové, jiní s ořechovou nebo povidlovou náplní a další s tvarohovou.</t>
  </si>
  <si>
    <t>Různé recepty jsou i na samotné těsto. Zatímco někdo preferuje to z másla a smetany, jiný tvarohové a další kynuté.</t>
  </si>
  <si>
    <t>Rozvh</t>
  </si>
  <si>
    <t>tašky</t>
  </si>
  <si>
    <t>trubky</t>
  </si>
  <si>
    <t>práce</t>
  </si>
  <si>
    <t>sleva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</si>
</sst>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;[Red]\-#,##0.0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26"/>
      <color theme="1"/>
      <name val="Aptos Display"/>
      <family val="2"/>
    </font>
    <font>
      <sz val="10"/>
      <color rgb="FF8C2326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22" fontId="0" fillId="0" borderId="0" xfId="0" applyNumberFormat="1"/>
    <xf numFmtId="0" fontId="5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3" fontId="0" fillId="3" borderId="0" xfId="1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/>
    </xf>
    <xf numFmtId="0" fontId="0" fillId="4" borderId="0" xfId="0" applyFill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Čárka" xfId="1" builtinId="3"/>
    <cellStyle name="Normální" xfId="0" builtinId="0"/>
  </cellStyles>
  <dxfs count="18">
    <dxf>
      <font>
        <b/>
        <i val="0"/>
      </font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rgb="FF9C0006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</a:t>
            </a:r>
            <a:r>
              <a:rPr lang="cs-CZ" baseline="0"/>
              <a:t> JABLEK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List3!$C$5:$C$7</c:f>
              <c:strCache>
                <c:ptCount val="3"/>
                <c:pt idx="0">
                  <c:v>jahoda</c:v>
                </c:pt>
                <c:pt idx="1">
                  <c:v>jablko</c:v>
                </c:pt>
                <c:pt idx="2">
                  <c:v>třešen</c:v>
                </c:pt>
              </c:strCache>
            </c:strRef>
          </c:cat>
          <c:val>
            <c:numRef>
              <c:f>List3!$D$5:$D$7</c:f>
              <c:numCache>
                <c:formatCode>_(* #,##0.00_);_(* \(#,##0.00\);_(* "-"??_);_(@_)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4-4386-920B-840C2CD2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40709135"/>
        <c:axId val="1040709615"/>
      </c:barChart>
      <c:catAx>
        <c:axId val="104070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0709615"/>
        <c:crosses val="autoZero"/>
        <c:auto val="1"/>
        <c:lblAlgn val="ctr"/>
        <c:lblOffset val="100"/>
        <c:noMultiLvlLbl val="0"/>
      </c:catAx>
      <c:valAx>
        <c:axId val="104070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070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365125</xdr:colOff>
      <xdr:row>0</xdr:row>
      <xdr:rowOff>174625</xdr:rowOff>
    </xdr:from>
    <xdr:to>
      <xdr:col>14</xdr:col>
      <xdr:colOff>60325</xdr:colOff>
      <xdr:row>9</xdr:row>
      <xdr:rowOff>104775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F8558EE-8373-AB59-C96D-FAB60FCD5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lop" refreshedDate="45589.346397106485" createdVersion="8" refreshedVersion="8" minRefreshableVersion="3" recordCount="10" xr:uid="{57E29437-1A2C-4966-BCF4-9E48905094F6}">
  <cacheSource type="worksheet">
    <worksheetSource ref="A1:E11" sheet="Auta"/>
  </cacheSource>
  <cacheFields count="9">
    <cacheField name="Značka" numFmtId="0">
      <sharedItems count="8">
        <s v="Škoda"/>
        <s v="Fiat"/>
        <s v="Ford"/>
        <s v="Audi"/>
        <s v="Opel"/>
        <s v="Peugeot"/>
        <s v="Porsche"/>
        <s v="BMW"/>
      </sharedItems>
      <fieldGroup par="8"/>
    </cacheField>
    <cacheField name="Model" numFmtId="0">
      <sharedItems containsMixedTypes="1" containsNumber="1" containsInteger="1" minValue="120" maxValue="911" count="10">
        <s v="Rapid"/>
        <s v="Tipo"/>
        <s v="Focus"/>
        <s v="A6"/>
        <s v="Zafira"/>
        <n v="307"/>
        <n v="911"/>
        <s v="Insigma"/>
        <n v="120"/>
        <s v="Octavia"/>
      </sharedItems>
    </cacheField>
    <cacheField name="Cena" numFmtId="0">
      <sharedItems containsSemiMixedTypes="0" containsString="0" containsNumber="1" containsInteger="1" minValue="10000" maxValue="2300000"/>
    </cacheField>
    <cacheField name="Barva" numFmtId="0">
      <sharedItems count="6">
        <s v="Stříbrná"/>
        <s v="Modrá"/>
        <s v="Zlatá"/>
        <s v="Zelená"/>
        <s v="Červená"/>
        <s v="Bílá"/>
      </sharedItems>
    </cacheField>
    <cacheField name="STK do" numFmtId="14">
      <sharedItems containsSemiMixedTypes="0" containsNonDate="0" containsDate="1" containsString="0" minDate="2018-11-03T00:00:00" maxDate="2027-12-12T00:00:00" count="10">
        <d v="2026-11-10T00:00:00"/>
        <d v="2027-11-22T00:00:00"/>
        <d v="2023-10-01T00:00:00"/>
        <d v="2020-05-12T00:00:00"/>
        <d v="2024-11-11T00:00:00"/>
        <d v="2020-06-10T00:00:00"/>
        <d v="2027-12-11T00:00:00"/>
        <d v="2018-11-03T00:00:00"/>
        <d v="2022-11-06T00:00:00"/>
        <d v="2020-06-05T00:00:00"/>
      </sharedItems>
      <fieldGroup par="7"/>
    </cacheField>
    <cacheField name="Měsíce (STK do)" numFmtId="0" databaseField="0">
      <fieldGroup base="4">
        <rangePr groupBy="months" startDate="2018-11-03T00:00:00" endDate="2027-12-12T00:00:00"/>
        <groupItems count="14">
          <s v="&lt;03.11.2018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2.12.2027"/>
        </groupItems>
      </fieldGroup>
    </cacheField>
    <cacheField name="Čtvrtletí (STK do)" numFmtId="0" databaseField="0">
      <fieldGroup base="4">
        <rangePr groupBy="quarters" startDate="2018-11-03T00:00:00" endDate="2027-12-12T00:00:00"/>
        <groupItems count="6">
          <s v="&lt;03.11.2018"/>
          <s v="Čtv1"/>
          <s v="Čtv2"/>
          <s v="Čtv3"/>
          <s v="Čtv4"/>
          <s v="&gt;12.12.2027"/>
        </groupItems>
      </fieldGroup>
    </cacheField>
    <cacheField name="Roky (STK do)" numFmtId="0" databaseField="0">
      <fieldGroup base="4">
        <rangePr groupBy="years" startDate="2018-11-03T00:00:00" endDate="2027-12-12T00:00:00"/>
        <groupItems count="12">
          <s v="&lt;03.11.2018"/>
          <s v="2018"/>
          <s v="2019"/>
          <s v="2020"/>
          <s v="2021"/>
          <s v="2022"/>
          <s v="2023"/>
          <s v="2024"/>
          <s v="2025"/>
          <s v="2026"/>
          <s v="2027"/>
          <s v="&gt;12.12.2027"/>
        </groupItems>
      </fieldGroup>
    </cacheField>
    <cacheField name="Značka2" numFmtId="0" databaseField="0">
      <fieldGroup base="0">
        <discretePr count="8">
          <x v="6"/>
          <x v="0"/>
          <x v="1"/>
          <x v="6"/>
          <x v="2"/>
          <x v="3"/>
          <x v="4"/>
          <x v="5"/>
        </discretePr>
        <groupItems count="7">
          <s v="Fiat"/>
          <s v="Ford"/>
          <s v="Opel"/>
          <s v="Peugeot"/>
          <s v="Porsche"/>
          <s v="BMW"/>
          <s v="Skupina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na Minxová" refreshedDate="45604.754009953707" createdVersion="8" refreshedVersion="8" minRefreshableVersion="3" recordCount="7" xr:uid="{B9928514-9645-4A55-93F4-21537B66D6A1}">
  <cacheSource type="worksheet">
    <worksheetSource ref="A1:E8" sheet="Auta"/>
  </cacheSource>
  <cacheFields count="9">
    <cacheField name="Značka" numFmtId="0">
      <sharedItems count="10">
        <s v="Škoda"/>
        <s v="Fiátek"/>
        <s v="Fordík"/>
        <s v="Audi"/>
        <s v="Opel"/>
        <s v="Peugeot"/>
        <s v="Porsche"/>
        <s v="Fiat" u="1"/>
        <s v="Ford" u="1"/>
        <s v="BMW" u="1"/>
      </sharedItems>
      <fieldGroup par="8"/>
    </cacheField>
    <cacheField name="Model" numFmtId="0">
      <sharedItems containsMixedTypes="1" containsNumber="1" containsInteger="1" minValue="307" maxValue="911"/>
    </cacheField>
    <cacheField name="Cena" numFmtId="0">
      <sharedItems containsSemiMixedTypes="0" containsString="0" containsNumber="1" containsInteger="1" minValue="10000" maxValue="2300000"/>
    </cacheField>
    <cacheField name="Barva" numFmtId="0">
      <sharedItems/>
    </cacheField>
    <cacheField name="STK do" numFmtId="14">
      <sharedItems containsSemiMixedTypes="0" containsNonDate="0" containsDate="1" containsString="0" minDate="2020-05-12T00:00:00" maxDate="2027-12-12T00:00:00" count="7">
        <d v="2026-11-10T00:00:00"/>
        <d v="2027-11-22T00:00:00"/>
        <d v="2023-10-01T00:00:00"/>
        <d v="2020-05-12T00:00:00"/>
        <d v="2024-11-11T00:00:00"/>
        <d v="2020-06-10T00:00:00"/>
        <d v="2027-12-11T00:00:00"/>
      </sharedItems>
      <fieldGroup par="7"/>
    </cacheField>
    <cacheField name="Měsíce (STK do)" numFmtId="0" databaseField="0">
      <fieldGroup base="4">
        <rangePr groupBy="months" startDate="2020-05-12T00:00:00" endDate="2027-12-12T00:00:00"/>
        <groupItems count="14">
          <s v="&lt;12.05.2020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2.12.2027"/>
        </groupItems>
      </fieldGroup>
    </cacheField>
    <cacheField name="Čtvrtletí (STK do)" numFmtId="0" databaseField="0">
      <fieldGroup base="4">
        <rangePr groupBy="quarters" startDate="2020-05-12T00:00:00" endDate="2027-12-12T00:00:00"/>
        <groupItems count="6">
          <s v="&lt;12.05.2020"/>
          <s v="Čtv1"/>
          <s v="Čtv2"/>
          <s v="Čtv3"/>
          <s v="Čtv4"/>
          <s v="&gt;12.12.2027"/>
        </groupItems>
      </fieldGroup>
    </cacheField>
    <cacheField name="Roky (STK do)" numFmtId="0" databaseField="0">
      <fieldGroup base="4">
        <rangePr groupBy="years" startDate="2020-05-12T00:00:00" endDate="2027-12-12T00:00:00"/>
        <groupItems count="10">
          <s v="&lt;12.05.2020"/>
          <s v="2020"/>
          <s v="2021"/>
          <s v="2022"/>
          <s v="2023"/>
          <s v="2024"/>
          <s v="2025"/>
          <s v="2026"/>
          <s v="2027"/>
          <s v="&gt;12.12.2027"/>
        </groupItems>
      </fieldGroup>
    </cacheField>
    <cacheField name="Značka2" numFmtId="0" databaseField="0">
      <fieldGroup base="0">
        <discretePr count="10">
          <x v="6"/>
          <x v="7"/>
          <x v="8"/>
          <x v="6"/>
          <x v="2"/>
          <x v="3"/>
          <x v="4"/>
          <x v="0"/>
          <x v="1"/>
          <x v="5"/>
        </discretePr>
        <groupItems count="9">
          <s v="Fiat"/>
          <s v="Ford"/>
          <s v="Opel"/>
          <s v="Peugeot"/>
          <s v="Porsche"/>
          <s v="BMW"/>
          <s v="Skupina1"/>
          <s v="Fiátek"/>
          <s v="Fordík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7000"/>
    <x v="0"/>
    <x v="0"/>
  </r>
  <r>
    <x v="1"/>
    <x v="1"/>
    <n v="10000"/>
    <x v="1"/>
    <x v="1"/>
  </r>
  <r>
    <x v="2"/>
    <x v="2"/>
    <n v="30000"/>
    <x v="2"/>
    <x v="2"/>
  </r>
  <r>
    <x v="3"/>
    <x v="3"/>
    <n v="1200000"/>
    <x v="0"/>
    <x v="3"/>
  </r>
  <r>
    <x v="4"/>
    <x v="4"/>
    <n v="39000"/>
    <x v="3"/>
    <x v="4"/>
  </r>
  <r>
    <x v="5"/>
    <x v="5"/>
    <n v="65000"/>
    <x v="4"/>
    <x v="5"/>
  </r>
  <r>
    <x v="6"/>
    <x v="6"/>
    <n v="2300000"/>
    <x v="1"/>
    <x v="6"/>
  </r>
  <r>
    <x v="4"/>
    <x v="7"/>
    <n v="76000"/>
    <x v="1"/>
    <x v="7"/>
  </r>
  <r>
    <x v="7"/>
    <x v="8"/>
    <n v="780000"/>
    <x v="3"/>
    <x v="8"/>
  </r>
  <r>
    <x v="0"/>
    <x v="9"/>
    <n v="25000"/>
    <x v="5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s v="Rapid"/>
    <n v="207000"/>
    <s v="Stříbrná"/>
    <x v="0"/>
  </r>
  <r>
    <x v="1"/>
    <s v="Tipo"/>
    <n v="10000"/>
    <s v="Modrá"/>
    <x v="1"/>
  </r>
  <r>
    <x v="2"/>
    <s v="Focus"/>
    <n v="30000"/>
    <s v="Zlatá"/>
    <x v="2"/>
  </r>
  <r>
    <x v="3"/>
    <s v="A6"/>
    <n v="1200000"/>
    <s v="Stříbrná"/>
    <x v="3"/>
  </r>
  <r>
    <x v="4"/>
    <s v="Zafira"/>
    <n v="39000"/>
    <s v="Zelená"/>
    <x v="4"/>
  </r>
  <r>
    <x v="5"/>
    <n v="307"/>
    <n v="65000"/>
    <s v="Červená"/>
    <x v="5"/>
  </r>
  <r>
    <x v="6"/>
    <n v="911"/>
    <n v="2300000"/>
    <s v="Modrá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2C2A58-6C9C-4924-BC7E-825E025B34FE}" name="Kontingenční tabul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A25" firstHeaderRow="1" firstDataRow="1" firstDataCol="1"/>
  <pivotFields count="9">
    <pivotField axis="axisRow" showAll="0">
      <items count="11">
        <item x="3"/>
        <item m="1" x="9"/>
        <item m="1" x="7"/>
        <item m="1" x="8"/>
        <item x="4"/>
        <item x="5"/>
        <item x="6"/>
        <item x="0"/>
        <item x="1"/>
        <item x="2"/>
        <item t="default"/>
      </items>
    </pivotField>
    <pivotField showAll="0"/>
    <pivotField showAll="0"/>
    <pivotField showAll="0"/>
    <pivotField axis="axisRow" numFmtId="14" showAll="0">
      <items count="8">
        <item x="3"/>
        <item x="5"/>
        <item x="2"/>
        <item x="4"/>
        <item x="0"/>
        <item x="1"/>
        <item x="6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x="4"/>
        <item x="0"/>
        <item x="5"/>
        <item t="default"/>
      </items>
    </pivotField>
    <pivotField showAll="0">
      <items count="11">
        <item sd="0" x="1"/>
        <item sd="0" x="2"/>
        <item x="3"/>
        <item sd="0" x="4"/>
        <item sd="0" x="5"/>
        <item sd="0" x="6"/>
        <item sd="0" x="7"/>
        <item sd="0" x="8"/>
        <item x="0"/>
        <item x="9"/>
        <item t="default"/>
      </items>
    </pivotField>
    <pivotField axis="axisRow" showAll="0">
      <items count="10">
        <item x="6"/>
        <item x="5"/>
        <item x="0"/>
        <item x="1"/>
        <item x="2"/>
        <item x="3"/>
        <item x="4"/>
        <item x="7"/>
        <item x="8"/>
        <item t="default"/>
      </items>
    </pivotField>
  </pivotFields>
  <rowFields count="3">
    <field x="4"/>
    <field x="8"/>
    <field x="0"/>
  </rowFields>
  <rowItems count="22">
    <i>
      <x/>
    </i>
    <i r="1">
      <x/>
    </i>
    <i r="2">
      <x/>
    </i>
    <i>
      <x v="1"/>
    </i>
    <i r="1">
      <x v="5"/>
    </i>
    <i r="2">
      <x v="5"/>
    </i>
    <i>
      <x v="2"/>
    </i>
    <i r="1">
      <x v="8"/>
    </i>
    <i r="2">
      <x v="9"/>
    </i>
    <i>
      <x v="3"/>
    </i>
    <i r="1">
      <x v="4"/>
    </i>
    <i r="2">
      <x v="4"/>
    </i>
    <i>
      <x v="4"/>
    </i>
    <i r="1">
      <x/>
    </i>
    <i r="2">
      <x v="7"/>
    </i>
    <i>
      <x v="5"/>
    </i>
    <i r="1">
      <x v="7"/>
    </i>
    <i r="2">
      <x v="8"/>
    </i>
    <i>
      <x v="6"/>
    </i>
    <i r="1">
      <x v="6"/>
    </i>
    <i r="2"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367E15-4797-4698-B999-414992A8127F}" name="Kontingenční tabulka1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9" firstHeaderRow="1" firstDataRow="1" firstDataCol="1"/>
  <pivotFields count="9">
    <pivotField axis="axisRow" showAll="0">
      <items count="9">
        <item x="3"/>
        <item x="7"/>
        <item x="1"/>
        <item x="2"/>
        <item x="4"/>
        <item x="5"/>
        <item x="6"/>
        <item x="0"/>
        <item t="default"/>
      </items>
    </pivotField>
    <pivotField showAll="0"/>
    <pivotField dataField="1" showAll="0"/>
    <pivotField showAll="0">
      <items count="7">
        <item x="5"/>
        <item x="4"/>
        <item x="1"/>
        <item x="0"/>
        <item x="3"/>
        <item x="2"/>
        <item t="default"/>
      </items>
    </pivotField>
    <pivotField numFmtId="14" showAll="0">
      <items count="11">
        <item x="7"/>
        <item x="3"/>
        <item x="9"/>
        <item x="5"/>
        <item x="8"/>
        <item x="2"/>
        <item x="4"/>
        <item x="0"/>
        <item x="1"/>
        <item x="6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</pivotFields>
  <rowFields count="2">
    <field x="8"/>
    <field x="0"/>
  </rowFields>
  <rowItems count="16">
    <i>
      <x/>
    </i>
    <i r="1">
      <x/>
    </i>
    <i r="1">
      <x v="7"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 t="grand">
      <x/>
    </i>
  </rowItems>
  <colItems count="1">
    <i/>
  </colItems>
  <dataFields count="1">
    <dataField name="Počet z Cen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B8C7735-8B6A-40A5-A316-E59434378C47}" autoFormatId="16" applyNumberFormats="0" applyBorderFormats="0" applyFontFormats="0" applyPatternFormats="0" applyAlignmentFormats="0" applyWidthHeightFormats="0">
  <queryTableRefresh nextId="10">
    <queryTableFields count="8">
      <queryTableField id="1" name="Stát, měna" tableColumnId="1"/>
      <queryTableField id="2" name="Column1" tableColumnId="2"/>
      <queryTableField id="3" name="Kód" tableColumnId="3"/>
      <queryTableField id="4" name="Počet" tableColumnId="4"/>
      <queryTableField id="5" name="Kurz" tableColumnId="5"/>
      <queryTableField id="6" name="_1" tableColumnId="6"/>
      <queryTableField id="7" name="Kurz_2" tableColumnId="7"/>
      <queryTableField id="8" name="_3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71C382-89B4-4175-9EFA-EB9FA29B734B}" name="Kurzy_měn_České_národní_banky" displayName="Kurzy_měn_České_národní_banky" ref="A3:H34" tableType="queryTable" totalsRowShown="0">
  <autoFilter ref="A3:H34" xr:uid="{DC71C382-89B4-4175-9EFA-EB9FA29B734B}"/>
  <tableColumns count="8">
    <tableColumn id="1" xr3:uid="{1A51E777-3A45-4ECC-8788-4CD0770B7C5F}" uniqueName="1" name="Stát, měna" queryTableFieldId="1" dataDxfId="17"/>
    <tableColumn id="2" xr3:uid="{20371825-A1E9-4EF7-8CBA-1D5932B378B9}" uniqueName="2" name="Column1" queryTableFieldId="2" dataDxfId="16"/>
    <tableColumn id="3" xr3:uid="{36BBEBC1-3831-40FB-84D7-022517D1AE26}" uniqueName="3" name="Kód" queryTableFieldId="3" dataDxfId="15"/>
    <tableColumn id="4" xr3:uid="{DECB362A-3773-4877-8F98-D84DDA1817A6}" uniqueName="4" name="Počet" queryTableFieldId="4"/>
    <tableColumn id="5" xr3:uid="{3BFB639A-B106-419A-911A-3398865374B4}" uniqueName="5" name="Kurz" queryTableFieldId="5" dataDxfId="14"/>
    <tableColumn id="6" xr3:uid="{5A9900CE-339B-44B8-AE55-F09AE69C1637}" uniqueName="6" name="_1" queryTableFieldId="6" dataDxfId="13"/>
    <tableColumn id="7" xr3:uid="{BD0932A5-18C8-438A-AFC5-0DBCA2294786}" uniqueName="7" name="Kurz_2" queryTableFieldId="7" dataDxfId="12"/>
    <tableColumn id="8" xr3:uid="{25D993B1-073C-417E-98B4-A8EBE920CC5D}" uniqueName="8" name="_3" queryTableFieldId="8" dataDxf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83"/>
  <sheetViews>
    <sheetView workbookViewId="0">
      <selection activeCell="H5" sqref="H5"/>
    </sheetView>
  </sheetViews>
  <sheetFormatPr defaultRowHeight="14.5" x14ac:dyDescent="0.35"/>
  <cols>
    <col min="1" max="1" width="18.453125" customWidth="1"/>
    <col min="2" max="2" width="18" customWidth="1"/>
    <col min="4" max="4" width="20.7265625" customWidth="1"/>
    <col min="5" max="5" width="23.453125" customWidth="1"/>
    <col min="7" max="7" width="20.81640625" customWidth="1"/>
    <col min="8" max="8" width="13" customWidth="1"/>
    <col min="14" max="14" width="19" customWidth="1"/>
  </cols>
  <sheetData>
    <row r="1" spans="1:14" x14ac:dyDescent="0.35">
      <c r="A1" s="26" t="s">
        <v>0</v>
      </c>
      <c r="B1" s="26"/>
      <c r="C1" s="26"/>
      <c r="D1" s="26"/>
      <c r="E1" s="26"/>
    </row>
    <row r="2" spans="1:14" x14ac:dyDescent="0.35">
      <c r="D2" s="26" t="s">
        <v>57</v>
      </c>
      <c r="E2" s="27"/>
      <c r="G2" s="26" t="s">
        <v>58</v>
      </c>
      <c r="H2" s="27"/>
      <c r="I2" s="27"/>
      <c r="J2" s="27"/>
      <c r="L2" s="26" t="s">
        <v>62</v>
      </c>
      <c r="M2" s="26"/>
      <c r="N2" s="26"/>
    </row>
    <row r="4" spans="1:14" x14ac:dyDescent="0.35">
      <c r="A4" s="1" t="s">
        <v>1</v>
      </c>
      <c r="B4" s="26" t="s">
        <v>0</v>
      </c>
      <c r="C4" s="26"/>
      <c r="D4" s="1" t="s">
        <v>18</v>
      </c>
      <c r="E4" s="1" t="s">
        <v>19</v>
      </c>
      <c r="G4" s="1" t="s">
        <v>59</v>
      </c>
      <c r="H4" s="1" t="s">
        <v>60</v>
      </c>
      <c r="L4" s="27"/>
      <c r="M4" s="27"/>
      <c r="N4" s="27"/>
    </row>
    <row r="5" spans="1:14" x14ac:dyDescent="0.35">
      <c r="A5" t="s">
        <v>2</v>
      </c>
      <c r="B5" t="s">
        <v>256</v>
      </c>
      <c r="D5" t="s">
        <v>20</v>
      </c>
      <c r="E5">
        <v>12</v>
      </c>
      <c r="G5" s="2">
        <v>75204</v>
      </c>
      <c r="H5" s="3" t="str">
        <f>IF(COUNTIF($G$5:$G$83, G5)&gt;1,"X","")</f>
        <v/>
      </c>
      <c r="N5" s="5">
        <f ca="1">NOW()</f>
        <v>45639.344665972225</v>
      </c>
    </row>
    <row r="6" spans="1:14" x14ac:dyDescent="0.35">
      <c r="A6" t="s">
        <v>3</v>
      </c>
      <c r="D6" t="s">
        <v>21</v>
      </c>
      <c r="G6" s="2">
        <v>75176650</v>
      </c>
      <c r="H6" s="3" t="str">
        <f t="shared" ref="H6:H69" si="0">IF(COUNTIF($G$5:$G$83, G6)&gt;1,"X","")</f>
        <v/>
      </c>
      <c r="N6">
        <f ca="1">DAY(N5)</f>
        <v>13</v>
      </c>
    </row>
    <row r="7" spans="1:14" x14ac:dyDescent="0.35">
      <c r="A7" t="s">
        <v>4</v>
      </c>
      <c r="D7" t="s">
        <v>22</v>
      </c>
      <c r="G7" s="2">
        <v>75150</v>
      </c>
      <c r="H7" s="3" t="str">
        <f t="shared" si="0"/>
        <v/>
      </c>
    </row>
    <row r="8" spans="1:14" x14ac:dyDescent="0.35">
      <c r="A8" t="s">
        <v>5</v>
      </c>
      <c r="D8" t="s">
        <v>23</v>
      </c>
      <c r="G8" s="2">
        <v>75132</v>
      </c>
      <c r="H8" s="3" t="str">
        <f t="shared" si="0"/>
        <v/>
      </c>
    </row>
    <row r="9" spans="1:14" x14ac:dyDescent="0.35">
      <c r="A9" t="s">
        <v>6</v>
      </c>
      <c r="D9" t="s">
        <v>24</v>
      </c>
      <c r="G9" s="2">
        <v>75131668</v>
      </c>
      <c r="H9" s="3" t="str">
        <f t="shared" si="0"/>
        <v/>
      </c>
    </row>
    <row r="10" spans="1:14" x14ac:dyDescent="0.35">
      <c r="A10" t="s">
        <v>7</v>
      </c>
      <c r="D10" t="s">
        <v>25</v>
      </c>
      <c r="G10" s="2">
        <v>75121</v>
      </c>
      <c r="H10" s="3" t="str">
        <f t="shared" si="0"/>
        <v/>
      </c>
    </row>
    <row r="11" spans="1:14" x14ac:dyDescent="0.35">
      <c r="A11" t="s">
        <v>8</v>
      </c>
      <c r="D11" t="s">
        <v>26</v>
      </c>
      <c r="G11" s="2">
        <v>75104</v>
      </c>
      <c r="H11" s="3" t="str">
        <f t="shared" si="0"/>
        <v/>
      </c>
    </row>
    <row r="12" spans="1:14" x14ac:dyDescent="0.35">
      <c r="A12" t="s">
        <v>9</v>
      </c>
      <c r="D12" t="s">
        <v>27</v>
      </c>
      <c r="G12" s="2">
        <v>75086</v>
      </c>
      <c r="H12" s="3" t="str">
        <f t="shared" si="0"/>
        <v/>
      </c>
    </row>
    <row r="13" spans="1:14" x14ac:dyDescent="0.35">
      <c r="A13" t="s">
        <v>10</v>
      </c>
      <c r="D13" t="s">
        <v>28</v>
      </c>
      <c r="G13" s="2">
        <v>75071</v>
      </c>
      <c r="H13" s="3" t="str">
        <f t="shared" si="0"/>
        <v/>
      </c>
    </row>
    <row r="14" spans="1:14" x14ac:dyDescent="0.35">
      <c r="A14" t="s">
        <v>17</v>
      </c>
      <c r="D14" t="s">
        <v>29</v>
      </c>
      <c r="G14" s="2">
        <v>75054</v>
      </c>
      <c r="H14" s="3" t="str">
        <f t="shared" si="0"/>
        <v/>
      </c>
    </row>
    <row r="15" spans="1:14" x14ac:dyDescent="0.35">
      <c r="A15" t="s">
        <v>11</v>
      </c>
      <c r="D15" t="s">
        <v>30</v>
      </c>
      <c r="G15" s="2" t="s">
        <v>61</v>
      </c>
      <c r="H15" s="3" t="str">
        <f t="shared" si="0"/>
        <v/>
      </c>
    </row>
    <row r="16" spans="1:14" x14ac:dyDescent="0.35">
      <c r="A16" t="s">
        <v>12</v>
      </c>
      <c r="D16" t="s">
        <v>31</v>
      </c>
      <c r="G16" s="2">
        <v>74983</v>
      </c>
      <c r="H16" s="3" t="str">
        <f t="shared" si="0"/>
        <v/>
      </c>
    </row>
    <row r="17" spans="1:8" x14ac:dyDescent="0.35">
      <c r="A17" t="s">
        <v>13</v>
      </c>
      <c r="D17" t="s">
        <v>32</v>
      </c>
      <c r="G17" s="2">
        <v>749549</v>
      </c>
      <c r="H17" s="3" t="str">
        <f t="shared" si="0"/>
        <v/>
      </c>
    </row>
    <row r="18" spans="1:8" x14ac:dyDescent="0.35">
      <c r="A18" t="s">
        <v>14</v>
      </c>
      <c r="D18" t="s">
        <v>33</v>
      </c>
      <c r="G18" s="2">
        <v>749455684</v>
      </c>
      <c r="H18" s="3" t="str">
        <f t="shared" si="0"/>
        <v/>
      </c>
    </row>
    <row r="19" spans="1:8" x14ac:dyDescent="0.35">
      <c r="A19" t="s">
        <v>15</v>
      </c>
      <c r="D19" t="s">
        <v>34</v>
      </c>
      <c r="G19" s="2">
        <v>7490749</v>
      </c>
      <c r="H19" s="3" t="str">
        <f t="shared" si="0"/>
        <v/>
      </c>
    </row>
    <row r="20" spans="1:8" x14ac:dyDescent="0.35">
      <c r="A20" t="s">
        <v>16</v>
      </c>
      <c r="D20" t="s">
        <v>35</v>
      </c>
      <c r="G20" s="2">
        <v>7490084</v>
      </c>
      <c r="H20" s="3" t="str">
        <f t="shared" si="0"/>
        <v/>
      </c>
    </row>
    <row r="21" spans="1:8" x14ac:dyDescent="0.35">
      <c r="D21" t="s">
        <v>36</v>
      </c>
      <c r="G21" s="2">
        <v>7489</v>
      </c>
      <c r="H21" s="3" t="str">
        <f t="shared" si="0"/>
        <v/>
      </c>
    </row>
    <row r="22" spans="1:8" x14ac:dyDescent="0.35">
      <c r="B22" t="s">
        <v>255</v>
      </c>
      <c r="D22" t="s">
        <v>37</v>
      </c>
      <c r="G22" s="2">
        <v>74847</v>
      </c>
      <c r="H22" s="3" t="str">
        <f t="shared" si="0"/>
        <v/>
      </c>
    </row>
    <row r="23" spans="1:8" x14ac:dyDescent="0.35">
      <c r="D23" t="s">
        <v>38</v>
      </c>
      <c r="G23" s="2">
        <v>74789605</v>
      </c>
      <c r="H23" s="3" t="str">
        <f t="shared" si="0"/>
        <v/>
      </c>
    </row>
    <row r="24" spans="1:8" x14ac:dyDescent="0.35">
      <c r="D24" t="s">
        <v>39</v>
      </c>
      <c r="G24" s="2">
        <v>74258250</v>
      </c>
      <c r="H24" s="3" t="str">
        <f t="shared" si="0"/>
        <v>X</v>
      </c>
    </row>
    <row r="25" spans="1:8" x14ac:dyDescent="0.35">
      <c r="D25" t="s">
        <v>40</v>
      </c>
      <c r="G25" s="2">
        <v>7477074</v>
      </c>
      <c r="H25" s="3" t="str">
        <f t="shared" si="0"/>
        <v/>
      </c>
    </row>
    <row r="26" spans="1:8" x14ac:dyDescent="0.35">
      <c r="D26" t="s">
        <v>41</v>
      </c>
      <c r="G26" s="2">
        <v>74737045</v>
      </c>
      <c r="H26" s="3" t="str">
        <f t="shared" si="0"/>
        <v/>
      </c>
    </row>
    <row r="27" spans="1:8" x14ac:dyDescent="0.35">
      <c r="D27" t="s">
        <v>42</v>
      </c>
      <c r="G27" s="2">
        <v>74697</v>
      </c>
      <c r="H27" s="3" t="str">
        <f t="shared" si="0"/>
        <v/>
      </c>
    </row>
    <row r="28" spans="1:8" x14ac:dyDescent="0.35">
      <c r="D28" t="s">
        <v>43</v>
      </c>
      <c r="G28" s="2">
        <v>74620</v>
      </c>
      <c r="H28" s="3" t="str">
        <f t="shared" si="0"/>
        <v/>
      </c>
    </row>
    <row r="29" spans="1:8" x14ac:dyDescent="0.35">
      <c r="D29" t="s">
        <v>44</v>
      </c>
      <c r="G29" s="2">
        <v>74613622</v>
      </c>
      <c r="H29" s="3" t="str">
        <f t="shared" si="0"/>
        <v/>
      </c>
    </row>
    <row r="30" spans="1:8" x14ac:dyDescent="0.35">
      <c r="D30" t="s">
        <v>45</v>
      </c>
      <c r="G30" s="2">
        <v>74592137</v>
      </c>
      <c r="H30" s="3" t="str">
        <f t="shared" si="0"/>
        <v/>
      </c>
    </row>
    <row r="31" spans="1:8" x14ac:dyDescent="0.35">
      <c r="D31" t="s">
        <v>46</v>
      </c>
      <c r="G31" s="2">
        <v>74558431</v>
      </c>
      <c r="H31" s="3" t="str">
        <f t="shared" si="0"/>
        <v/>
      </c>
    </row>
    <row r="32" spans="1:8" x14ac:dyDescent="0.35">
      <c r="D32" t="s">
        <v>47</v>
      </c>
      <c r="G32" s="2">
        <v>74521482</v>
      </c>
      <c r="H32" s="3" t="str">
        <f t="shared" si="0"/>
        <v/>
      </c>
    </row>
    <row r="33" spans="4:9" x14ac:dyDescent="0.35">
      <c r="D33" t="s">
        <v>48</v>
      </c>
      <c r="G33" s="2">
        <v>744847420</v>
      </c>
      <c r="H33" s="3" t="str">
        <f t="shared" si="0"/>
        <v/>
      </c>
    </row>
    <row r="34" spans="4:9" x14ac:dyDescent="0.35">
      <c r="D34" t="s">
        <v>49</v>
      </c>
      <c r="G34" s="2">
        <v>74477398</v>
      </c>
      <c r="H34" s="3" t="str">
        <f t="shared" si="0"/>
        <v/>
      </c>
    </row>
    <row r="35" spans="4:9" x14ac:dyDescent="0.35">
      <c r="D35" t="s">
        <v>50</v>
      </c>
      <c r="G35" s="2">
        <v>744666437</v>
      </c>
      <c r="H35" s="3" t="str">
        <f t="shared" si="0"/>
        <v/>
      </c>
    </row>
    <row r="36" spans="4:9" x14ac:dyDescent="0.35">
      <c r="D36" t="s">
        <v>51</v>
      </c>
      <c r="G36" s="2">
        <v>74448257</v>
      </c>
      <c r="H36" s="3" t="str">
        <f t="shared" si="0"/>
        <v/>
      </c>
    </row>
    <row r="37" spans="4:9" x14ac:dyDescent="0.35">
      <c r="D37" t="s">
        <v>52</v>
      </c>
      <c r="G37" s="2">
        <v>74440465</v>
      </c>
      <c r="H37" s="3" t="str">
        <f t="shared" si="0"/>
        <v>X</v>
      </c>
    </row>
    <row r="38" spans="4:9" x14ac:dyDescent="0.35">
      <c r="D38" t="s">
        <v>53</v>
      </c>
      <c r="G38" s="2">
        <v>74439105</v>
      </c>
      <c r="H38" s="3" t="str">
        <f t="shared" si="0"/>
        <v/>
      </c>
    </row>
    <row r="39" spans="4:9" x14ac:dyDescent="0.35">
      <c r="D39" t="s">
        <v>54</v>
      </c>
      <c r="G39" s="2">
        <v>74438031</v>
      </c>
      <c r="H39" s="3" t="str">
        <f t="shared" si="0"/>
        <v/>
      </c>
    </row>
    <row r="40" spans="4:9" x14ac:dyDescent="0.35">
      <c r="D40" t="s">
        <v>55</v>
      </c>
      <c r="G40" s="2">
        <v>74424341</v>
      </c>
      <c r="H40" s="3" t="str">
        <f t="shared" si="0"/>
        <v/>
      </c>
    </row>
    <row r="41" spans="4:9" x14ac:dyDescent="0.35">
      <c r="D41" t="s">
        <v>56</v>
      </c>
      <c r="G41" s="2">
        <v>74424234</v>
      </c>
      <c r="H41" s="3" t="str">
        <f t="shared" si="0"/>
        <v/>
      </c>
    </row>
    <row r="42" spans="4:9" x14ac:dyDescent="0.35">
      <c r="G42" s="2">
        <v>744135464</v>
      </c>
      <c r="H42" s="3" t="str">
        <f t="shared" si="0"/>
        <v/>
      </c>
      <c r="I42" s="2"/>
    </row>
    <row r="43" spans="4:9" x14ac:dyDescent="0.35">
      <c r="G43" s="2">
        <v>74410</v>
      </c>
      <c r="H43" s="3" t="str">
        <f t="shared" si="0"/>
        <v/>
      </c>
    </row>
    <row r="44" spans="4:9" x14ac:dyDescent="0.35">
      <c r="G44" s="2">
        <v>74338</v>
      </c>
      <c r="H44" s="3" t="str">
        <f t="shared" si="0"/>
        <v/>
      </c>
    </row>
    <row r="45" spans="4:9" x14ac:dyDescent="0.35">
      <c r="G45" s="2">
        <v>74321</v>
      </c>
      <c r="H45" s="3" t="str">
        <f t="shared" si="0"/>
        <v/>
      </c>
    </row>
    <row r="46" spans="4:9" x14ac:dyDescent="0.35">
      <c r="G46" s="2">
        <v>74315535</v>
      </c>
      <c r="H46" s="3" t="str">
        <f t="shared" si="0"/>
        <v/>
      </c>
    </row>
    <row r="47" spans="4:9" x14ac:dyDescent="0.35">
      <c r="G47" s="2">
        <v>74295081</v>
      </c>
      <c r="H47" s="3" t="str">
        <f t="shared" si="0"/>
        <v/>
      </c>
    </row>
    <row r="48" spans="4:9" x14ac:dyDescent="0.35">
      <c r="G48" s="2">
        <v>74258250</v>
      </c>
      <c r="H48" s="3" t="str">
        <f t="shared" si="0"/>
        <v>X</v>
      </c>
    </row>
    <row r="49" spans="7:8" x14ac:dyDescent="0.35">
      <c r="G49" s="2">
        <v>74252085</v>
      </c>
      <c r="H49" s="3" t="str">
        <f t="shared" si="0"/>
        <v/>
      </c>
    </row>
    <row r="50" spans="7:8" x14ac:dyDescent="0.35">
      <c r="G50" s="2">
        <v>74232324</v>
      </c>
      <c r="H50" s="3" t="str">
        <f t="shared" si="0"/>
        <v/>
      </c>
    </row>
    <row r="51" spans="7:8" x14ac:dyDescent="0.35">
      <c r="G51" s="2">
        <v>741925675</v>
      </c>
      <c r="H51" s="3" t="str">
        <f t="shared" si="0"/>
        <v/>
      </c>
    </row>
    <row r="52" spans="7:8" x14ac:dyDescent="0.35">
      <c r="G52" s="2">
        <v>74180</v>
      </c>
      <c r="H52" s="3" t="str">
        <f t="shared" si="0"/>
        <v/>
      </c>
    </row>
    <row r="53" spans="7:8" x14ac:dyDescent="0.35">
      <c r="G53" s="2">
        <v>741584096</v>
      </c>
      <c r="H53" s="3" t="str">
        <f t="shared" si="0"/>
        <v/>
      </c>
    </row>
    <row r="54" spans="7:8" x14ac:dyDescent="0.35">
      <c r="G54" s="2">
        <v>74144</v>
      </c>
      <c r="H54" s="3" t="str">
        <f t="shared" si="0"/>
        <v/>
      </c>
    </row>
    <row r="55" spans="7:8" x14ac:dyDescent="0.35">
      <c r="G55" s="2">
        <v>74130</v>
      </c>
      <c r="H55" s="3" t="str">
        <f t="shared" si="0"/>
        <v/>
      </c>
    </row>
    <row r="56" spans="7:8" x14ac:dyDescent="0.35">
      <c r="G56" s="2">
        <v>74440465</v>
      </c>
      <c r="H56" s="3" t="str">
        <f t="shared" si="0"/>
        <v>X</v>
      </c>
    </row>
    <row r="57" spans="7:8" x14ac:dyDescent="0.35">
      <c r="G57" s="2">
        <v>740610696</v>
      </c>
      <c r="H57" s="3" t="str">
        <f t="shared" si="0"/>
        <v/>
      </c>
    </row>
    <row r="58" spans="7:8" x14ac:dyDescent="0.35">
      <c r="G58" s="2">
        <v>74033</v>
      </c>
      <c r="H58" s="3" t="str">
        <f t="shared" si="0"/>
        <v/>
      </c>
    </row>
    <row r="59" spans="7:8" x14ac:dyDescent="0.35">
      <c r="G59" s="2">
        <v>740220915</v>
      </c>
      <c r="H59" s="3" t="str">
        <f t="shared" si="0"/>
        <v/>
      </c>
    </row>
    <row r="60" spans="7:8" x14ac:dyDescent="0.35">
      <c r="G60" s="2">
        <v>740154805</v>
      </c>
      <c r="H60" s="3" t="str">
        <f t="shared" si="0"/>
        <v/>
      </c>
    </row>
    <row r="61" spans="7:8" x14ac:dyDescent="0.35">
      <c r="G61" s="2">
        <v>74002380</v>
      </c>
      <c r="H61" s="3" t="str">
        <f t="shared" si="0"/>
        <v/>
      </c>
    </row>
    <row r="62" spans="7:8" x14ac:dyDescent="0.35">
      <c r="G62" s="2">
        <v>7399</v>
      </c>
      <c r="H62" s="3" t="str">
        <f t="shared" si="0"/>
        <v/>
      </c>
    </row>
    <row r="63" spans="7:8" x14ac:dyDescent="0.35">
      <c r="G63" s="2">
        <v>73984092</v>
      </c>
      <c r="H63" s="3" t="str">
        <f t="shared" si="0"/>
        <v/>
      </c>
    </row>
    <row r="64" spans="7:8" x14ac:dyDescent="0.35">
      <c r="G64" s="2">
        <v>73970</v>
      </c>
      <c r="H64" s="3" t="str">
        <f t="shared" si="0"/>
        <v/>
      </c>
    </row>
    <row r="65" spans="7:8" x14ac:dyDescent="0.35">
      <c r="G65" s="2">
        <v>73944</v>
      </c>
      <c r="H65" s="3" t="str">
        <f t="shared" si="0"/>
        <v/>
      </c>
    </row>
    <row r="66" spans="7:8" x14ac:dyDescent="0.35">
      <c r="G66" s="2">
        <v>7393</v>
      </c>
      <c r="H66" s="3" t="str">
        <f t="shared" si="0"/>
        <v/>
      </c>
    </row>
    <row r="67" spans="7:8" x14ac:dyDescent="0.35">
      <c r="G67" s="2">
        <v>73513417</v>
      </c>
      <c r="H67" s="3" t="str">
        <f t="shared" si="0"/>
        <v/>
      </c>
    </row>
    <row r="68" spans="7:8" x14ac:dyDescent="0.35">
      <c r="G68" s="2">
        <v>7350735</v>
      </c>
      <c r="H68" s="3" t="str">
        <f t="shared" si="0"/>
        <v/>
      </c>
    </row>
    <row r="69" spans="7:8" x14ac:dyDescent="0.35">
      <c r="G69" s="2">
        <v>73312109</v>
      </c>
      <c r="H69" s="3" t="str">
        <f t="shared" si="0"/>
        <v/>
      </c>
    </row>
    <row r="70" spans="7:8" x14ac:dyDescent="0.35">
      <c r="G70" s="2">
        <v>732631</v>
      </c>
      <c r="H70" s="3" t="str">
        <f t="shared" ref="H70:H83" si="1">IF(COUNTIF($G$5:$G$83, G70)&gt;1,"X","")</f>
        <v/>
      </c>
    </row>
    <row r="71" spans="7:8" x14ac:dyDescent="0.35">
      <c r="G71" s="2">
        <v>73259368</v>
      </c>
      <c r="H71" s="3" t="str">
        <f t="shared" si="1"/>
        <v/>
      </c>
    </row>
    <row r="72" spans="7:8" x14ac:dyDescent="0.35">
      <c r="G72" s="2">
        <v>73233</v>
      </c>
      <c r="H72" s="3" t="str">
        <f t="shared" si="1"/>
        <v/>
      </c>
    </row>
    <row r="73" spans="7:8" x14ac:dyDescent="0.35">
      <c r="G73" s="2">
        <v>73211</v>
      </c>
      <c r="H73" s="3" t="str">
        <f t="shared" si="1"/>
        <v/>
      </c>
    </row>
    <row r="74" spans="7:8" x14ac:dyDescent="0.35">
      <c r="G74" s="2">
        <v>73204</v>
      </c>
      <c r="H74" s="3" t="str">
        <f t="shared" si="1"/>
        <v/>
      </c>
    </row>
    <row r="75" spans="7:8" x14ac:dyDescent="0.35">
      <c r="G75" s="2">
        <v>73203726</v>
      </c>
      <c r="H75" s="3" t="str">
        <f t="shared" si="1"/>
        <v/>
      </c>
    </row>
    <row r="76" spans="7:8" x14ac:dyDescent="0.35">
      <c r="G76" s="2">
        <v>73167</v>
      </c>
      <c r="H76" s="3" t="str">
        <f t="shared" si="1"/>
        <v/>
      </c>
    </row>
    <row r="77" spans="7:8" x14ac:dyDescent="0.35">
      <c r="G77" s="2">
        <v>73164</v>
      </c>
      <c r="H77" s="3" t="str">
        <f t="shared" si="1"/>
        <v/>
      </c>
    </row>
    <row r="78" spans="7:8" x14ac:dyDescent="0.35">
      <c r="G78" s="2">
        <v>73150</v>
      </c>
      <c r="H78" s="3" t="str">
        <f t="shared" si="1"/>
        <v/>
      </c>
    </row>
    <row r="79" spans="7:8" x14ac:dyDescent="0.35">
      <c r="G79" s="2">
        <v>73132</v>
      </c>
      <c r="H79" s="3" t="str">
        <f t="shared" si="1"/>
        <v/>
      </c>
    </row>
    <row r="80" spans="7:8" x14ac:dyDescent="0.35">
      <c r="G80" s="2">
        <v>73128</v>
      </c>
      <c r="H80" s="3" t="str">
        <f t="shared" si="1"/>
        <v/>
      </c>
    </row>
    <row r="81" spans="7:8" x14ac:dyDescent="0.35">
      <c r="G81" s="2">
        <v>73127</v>
      </c>
      <c r="H81" s="3" t="str">
        <f t="shared" si="1"/>
        <v/>
      </c>
    </row>
    <row r="82" spans="7:8" x14ac:dyDescent="0.35">
      <c r="G82" s="2">
        <v>73125</v>
      </c>
      <c r="H82" s="3" t="str">
        <f t="shared" si="1"/>
        <v/>
      </c>
    </row>
    <row r="83" spans="7:8" x14ac:dyDescent="0.35">
      <c r="G83" s="2">
        <v>73124</v>
      </c>
      <c r="H83" s="3" t="str">
        <f t="shared" si="1"/>
        <v/>
      </c>
    </row>
  </sheetData>
  <mergeCells count="6">
    <mergeCell ref="L2:N2"/>
    <mergeCell ref="L4:N4"/>
    <mergeCell ref="A1:E1"/>
    <mergeCell ref="B4:C4"/>
    <mergeCell ref="D2:E2"/>
    <mergeCell ref="G2:J2"/>
  </mergeCells>
  <conditionalFormatting sqref="A5:A20">
    <cfRule type="containsText" dxfId="10" priority="4" operator="containsText" text="ze">
      <formula>NOT(ISERROR(SEARCH("ze",A5)))</formula>
    </cfRule>
    <cfRule type="expression" dxfId="9" priority="9">
      <formula>SEARCH($B$5,A5)</formula>
    </cfRule>
  </conditionalFormatting>
  <conditionalFormatting sqref="B6">
    <cfRule type="containsText" dxfId="8" priority="3" operator="containsText" text="če">
      <formula>NOT(ISERROR(SEARCH("če",B6)))</formula>
    </cfRule>
  </conditionalFormatting>
  <conditionalFormatting sqref="B7">
    <cfRule type="containsText" dxfId="7" priority="5" operator="containsText" text="cib">
      <formula>NOT(ISERROR(SEARCH("cib",B7)))</formula>
    </cfRule>
  </conditionalFormatting>
  <conditionalFormatting sqref="D5:D41">
    <cfRule type="expression" dxfId="5" priority="10">
      <formula>(LEN($D5)&gt;=$E$5)</formula>
    </cfRule>
  </conditionalFormatting>
  <conditionalFormatting sqref="E8">
    <cfRule type="cellIs" dxfId="4" priority="1" operator="greaterThan">
      <formula>12</formula>
    </cfRule>
  </conditionalFormatting>
  <conditionalFormatting sqref="G5:G83">
    <cfRule type="duplicateValues" dxfId="3" priority="7"/>
  </conditionalFormatting>
  <conditionalFormatting sqref="I42">
    <cfRule type="duplicateValues" dxfId="2" priority="6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95374F7-C592-401B-A638-C0AF64839865}">
            <xm:f>NOT(ISERROR(SEARCH($B$22,B22)))</xm:f>
            <xm:f>$B$22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7522-B07F-4961-8B9A-D7BD6EC7BD4C}">
  <dimension ref="C4:E30"/>
  <sheetViews>
    <sheetView workbookViewId="0">
      <selection activeCell="I29" sqref="I29"/>
    </sheetView>
  </sheetViews>
  <sheetFormatPr defaultRowHeight="14.5" x14ac:dyDescent="0.35"/>
  <cols>
    <col min="3" max="3" width="36.81640625" customWidth="1"/>
    <col min="4" max="4" width="17.54296875" customWidth="1"/>
  </cols>
  <sheetData>
    <row r="4" spans="3:5" x14ac:dyDescent="0.35">
      <c r="D4" s="16" t="s">
        <v>253</v>
      </c>
    </row>
    <row r="5" spans="3:5" ht="50" customHeight="1" x14ac:dyDescent="0.35">
      <c r="C5" s="8" t="s">
        <v>254</v>
      </c>
      <c r="D5" s="10">
        <v>10</v>
      </c>
      <c r="E5">
        <v>3</v>
      </c>
    </row>
    <row r="6" spans="3:5" ht="50" customHeight="1" x14ac:dyDescent="0.35">
      <c r="C6" s="9" t="s">
        <v>252</v>
      </c>
      <c r="D6" s="12">
        <v>20</v>
      </c>
      <c r="E6">
        <v>8</v>
      </c>
    </row>
    <row r="7" spans="3:5" ht="34.5" x14ac:dyDescent="0.35">
      <c r="C7" s="9" t="s">
        <v>251</v>
      </c>
      <c r="D7" s="12">
        <v>15</v>
      </c>
      <c r="E7">
        <v>5</v>
      </c>
    </row>
    <row r="8" spans="3:5" x14ac:dyDescent="0.35">
      <c r="D8" s="11"/>
    </row>
    <row r="16" spans="3:5" ht="26.5" x14ac:dyDescent="0.35">
      <c r="C16" s="17" t="s">
        <v>260</v>
      </c>
    </row>
    <row r="29" spans="3:3" ht="80.5" x14ac:dyDescent="0.35">
      <c r="C29" s="18" t="s">
        <v>261</v>
      </c>
    </row>
    <row r="30" spans="3:3" ht="34.5" x14ac:dyDescent="0.35">
      <c r="C30" s="18" t="s">
        <v>262</v>
      </c>
    </row>
  </sheetData>
  <sortState xmlns:xlrd2="http://schemas.microsoft.com/office/spreadsheetml/2017/richdata2" ref="C6:E7">
    <sortCondition ref="C5:C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348C-DDF7-4C14-8848-3E7DAF443955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526D-9102-492D-9146-8C1FEC05F521}">
  <dimension ref="E4:I8"/>
  <sheetViews>
    <sheetView showGridLines="0" topLeftCell="A22" zoomScaleNormal="100" workbookViewId="0">
      <selection activeCell="F7" sqref="F7"/>
    </sheetView>
  </sheetViews>
  <sheetFormatPr defaultRowHeight="14.5" x14ac:dyDescent="0.35"/>
  <cols>
    <col min="6" max="6" width="12" customWidth="1"/>
  </cols>
  <sheetData>
    <row r="4" spans="5:9" x14ac:dyDescent="0.35">
      <c r="E4" s="28" t="s">
        <v>263</v>
      </c>
      <c r="F4" s="28"/>
    </row>
    <row r="5" spans="5:9" x14ac:dyDescent="0.35">
      <c r="E5" s="28"/>
      <c r="F5" s="28"/>
    </row>
    <row r="6" spans="5:9" ht="158" customHeight="1" x14ac:dyDescent="0.35"/>
    <row r="7" spans="5:9" ht="409.5" x14ac:dyDescent="0.35">
      <c r="E7" s="20" t="s">
        <v>261</v>
      </c>
    </row>
    <row r="8" spans="5:9" x14ac:dyDescent="0.35">
      <c r="E8" s="18"/>
    </row>
  </sheetData>
  <mergeCells count="1">
    <mergeCell ref="E4:F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98D7-F11F-4EB2-8FAB-257C800BDD00}">
  <dimension ref="B5:E16"/>
  <sheetViews>
    <sheetView topLeftCell="A4" workbookViewId="0">
      <selection activeCell="E16" sqref="E16"/>
    </sheetView>
  </sheetViews>
  <sheetFormatPr defaultRowHeight="14.5" x14ac:dyDescent="0.35"/>
  <sheetData>
    <row r="5" spans="2:5" x14ac:dyDescent="0.35">
      <c r="B5" s="7"/>
      <c r="C5" s="7"/>
      <c r="D5" s="7"/>
      <c r="E5" s="7"/>
    </row>
    <row r="6" spans="2:5" x14ac:dyDescent="0.35">
      <c r="B6" s="7"/>
      <c r="C6" s="1"/>
      <c r="D6" s="1"/>
      <c r="E6" s="7"/>
    </row>
    <row r="7" spans="2:5" x14ac:dyDescent="0.35">
      <c r="B7" s="7"/>
      <c r="C7" s="1"/>
      <c r="D7" s="1"/>
      <c r="E7" s="7"/>
    </row>
    <row r="8" spans="2:5" x14ac:dyDescent="0.35">
      <c r="B8" s="7"/>
      <c r="C8" s="1"/>
      <c r="D8" s="1"/>
      <c r="E8" s="7"/>
    </row>
    <row r="9" spans="2:5" x14ac:dyDescent="0.35">
      <c r="B9" s="7"/>
      <c r="C9" s="1"/>
      <c r="D9" s="1"/>
      <c r="E9" s="7"/>
    </row>
    <row r="10" spans="2:5" x14ac:dyDescent="0.35">
      <c r="B10" s="7"/>
      <c r="C10" s="1"/>
      <c r="D10" s="1"/>
      <c r="E10" s="7"/>
    </row>
    <row r="11" spans="2:5" x14ac:dyDescent="0.35">
      <c r="B11" s="7"/>
      <c r="C11" s="1"/>
      <c r="D11" s="1"/>
      <c r="E11" s="7"/>
    </row>
    <row r="12" spans="2:5" x14ac:dyDescent="0.35">
      <c r="B12" s="7"/>
      <c r="C12" s="1"/>
      <c r="D12" s="1"/>
      <c r="E12" s="7"/>
    </row>
    <row r="13" spans="2:5" x14ac:dyDescent="0.35">
      <c r="B13" s="7"/>
      <c r="C13" s="1"/>
      <c r="D13" s="1"/>
      <c r="E13" s="7"/>
    </row>
    <row r="14" spans="2:5" x14ac:dyDescent="0.35">
      <c r="B14" s="7"/>
      <c r="C14" s="1"/>
      <c r="D14" s="1"/>
      <c r="E14" s="7"/>
    </row>
    <row r="15" spans="2:5" x14ac:dyDescent="0.35">
      <c r="B15" s="7"/>
      <c r="C15" s="1"/>
      <c r="D15" s="1"/>
      <c r="E15" s="7"/>
    </row>
    <row r="16" spans="2:5" x14ac:dyDescent="0.35">
      <c r="B16" s="7"/>
      <c r="C16" s="7"/>
      <c r="D16" s="7"/>
      <c r="E16" s="7"/>
    </row>
  </sheetData>
  <conditionalFormatting sqref="C6:D15">
    <cfRule type="containsText" dxfId="1" priority="1" operator="containsText" text="ze">
      <formula>NOT(ISERROR(SEARCH("ze",C6)))</formula>
    </cfRule>
    <cfRule type="expression" dxfId="0" priority="2">
      <formula>SEARCH($B$5,C6)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0CD8-064F-401A-806B-FFB5C60BAE5A}">
  <dimension ref="A1"/>
  <sheetViews>
    <sheetView workbookViewId="0">
      <selection activeCell="B3" sqref="B3:B4"/>
    </sheetView>
  </sheetViews>
  <sheetFormatPr defaultRowHeight="14.5" x14ac:dyDescent="0.35"/>
  <sheetData>
    <row r="1" spans="1:1" x14ac:dyDescent="0.35">
      <c r="A1" s="6" t="s">
        <v>250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154D-72D7-4B58-8B3E-4B8684F212A2}">
  <dimension ref="A3:A25"/>
  <sheetViews>
    <sheetView topLeftCell="A4" workbookViewId="0">
      <selection activeCell="A11" sqref="A11"/>
    </sheetView>
  </sheetViews>
  <sheetFormatPr defaultRowHeight="14.5" x14ac:dyDescent="0.35"/>
  <cols>
    <col min="1" max="1" width="14.90625" bestFit="1" customWidth="1"/>
    <col min="2" max="2" width="12.36328125" bestFit="1" customWidth="1"/>
  </cols>
  <sheetData>
    <row r="3" spans="1:1" x14ac:dyDescent="0.35">
      <c r="A3" s="4" t="s">
        <v>89</v>
      </c>
    </row>
    <row r="4" spans="1:1" x14ac:dyDescent="0.35">
      <c r="A4" s="15">
        <v>43963</v>
      </c>
    </row>
    <row r="5" spans="1:1" x14ac:dyDescent="0.35">
      <c r="A5" s="13" t="s">
        <v>257</v>
      </c>
    </row>
    <row r="6" spans="1:1" x14ac:dyDescent="0.35">
      <c r="A6" s="14" t="s">
        <v>71</v>
      </c>
    </row>
    <row r="7" spans="1:1" x14ac:dyDescent="0.35">
      <c r="A7" s="15">
        <v>43992</v>
      </c>
    </row>
    <row r="8" spans="1:1" x14ac:dyDescent="0.35">
      <c r="A8" s="13" t="s">
        <v>73</v>
      </c>
    </row>
    <row r="9" spans="1:1" x14ac:dyDescent="0.35">
      <c r="A9" s="14" t="s">
        <v>73</v>
      </c>
    </row>
    <row r="10" spans="1:1" x14ac:dyDescent="0.35">
      <c r="A10" s="15">
        <v>45200</v>
      </c>
    </row>
    <row r="11" spans="1:1" x14ac:dyDescent="0.35">
      <c r="A11" s="13" t="s">
        <v>258</v>
      </c>
    </row>
    <row r="12" spans="1:1" x14ac:dyDescent="0.35">
      <c r="A12" s="14" t="s">
        <v>258</v>
      </c>
    </row>
    <row r="13" spans="1:1" x14ac:dyDescent="0.35">
      <c r="A13" s="15">
        <v>45607</v>
      </c>
    </row>
    <row r="14" spans="1:1" x14ac:dyDescent="0.35">
      <c r="A14" s="13" t="s">
        <v>72</v>
      </c>
    </row>
    <row r="15" spans="1:1" x14ac:dyDescent="0.35">
      <c r="A15" s="14" t="s">
        <v>72</v>
      </c>
    </row>
    <row r="16" spans="1:1" x14ac:dyDescent="0.35">
      <c r="A16" s="15">
        <v>46336</v>
      </c>
    </row>
    <row r="17" spans="1:1" x14ac:dyDescent="0.35">
      <c r="A17" s="13" t="s">
        <v>257</v>
      </c>
    </row>
    <row r="18" spans="1:1" x14ac:dyDescent="0.35">
      <c r="A18" s="14" t="s">
        <v>68</v>
      </c>
    </row>
    <row r="19" spans="1:1" x14ac:dyDescent="0.35">
      <c r="A19" s="15">
        <v>46713</v>
      </c>
    </row>
    <row r="20" spans="1:1" x14ac:dyDescent="0.35">
      <c r="A20" s="13" t="s">
        <v>259</v>
      </c>
    </row>
    <row r="21" spans="1:1" x14ac:dyDescent="0.35">
      <c r="A21" s="14" t="s">
        <v>259</v>
      </c>
    </row>
    <row r="22" spans="1:1" x14ac:dyDescent="0.35">
      <c r="A22" s="15">
        <v>46732</v>
      </c>
    </row>
    <row r="23" spans="1:1" x14ac:dyDescent="0.35">
      <c r="A23" s="13" t="s">
        <v>74</v>
      </c>
    </row>
    <row r="24" spans="1:1" x14ac:dyDescent="0.35">
      <c r="A24" s="14" t="s">
        <v>74</v>
      </c>
    </row>
    <row r="25" spans="1:1" x14ac:dyDescent="0.35">
      <c r="A25" s="15" t="s">
        <v>90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979F-A3C4-4FA9-A6D2-502964DA0BF5}">
  <dimension ref="A1:E11"/>
  <sheetViews>
    <sheetView tabSelected="1" workbookViewId="0">
      <selection activeCell="A13" sqref="A13"/>
    </sheetView>
  </sheetViews>
  <sheetFormatPr defaultRowHeight="14.5" x14ac:dyDescent="0.35"/>
  <cols>
    <col min="1" max="1" width="18" customWidth="1"/>
    <col min="2" max="3" width="18.7265625" customWidth="1"/>
    <col min="4" max="4" width="18.453125" customWidth="1"/>
    <col min="5" max="5" width="18.26953125" customWidth="1"/>
  </cols>
  <sheetData>
    <row r="1" spans="1:5" x14ac:dyDescent="0.35">
      <c r="A1" s="21" t="s">
        <v>63</v>
      </c>
      <c r="B1" s="21" t="s">
        <v>64</v>
      </c>
      <c r="C1" s="21" t="s">
        <v>65</v>
      </c>
      <c r="D1" s="21" t="s">
        <v>66</v>
      </c>
      <c r="E1" s="21" t="s">
        <v>67</v>
      </c>
    </row>
    <row r="2" spans="1:5" x14ac:dyDescent="0.35">
      <c r="A2" s="19" t="s">
        <v>68</v>
      </c>
      <c r="B2" s="22" t="s">
        <v>76</v>
      </c>
      <c r="C2" s="19">
        <v>207000</v>
      </c>
      <c r="D2" s="19" t="s">
        <v>83</v>
      </c>
      <c r="E2" s="23">
        <v>46336</v>
      </c>
    </row>
    <row r="3" spans="1:5" x14ac:dyDescent="0.35">
      <c r="A3" s="19" t="s">
        <v>259</v>
      </c>
      <c r="B3" s="22" t="s">
        <v>77</v>
      </c>
      <c r="C3" s="19">
        <v>10000</v>
      </c>
      <c r="D3" s="19" t="s">
        <v>84</v>
      </c>
      <c r="E3" s="23">
        <v>46713</v>
      </c>
    </row>
    <row r="4" spans="1:5" x14ac:dyDescent="0.35">
      <c r="A4" s="19" t="s">
        <v>258</v>
      </c>
      <c r="B4" s="22" t="s">
        <v>78</v>
      </c>
      <c r="C4" s="19">
        <v>30000</v>
      </c>
      <c r="D4" s="19" t="s">
        <v>85</v>
      </c>
      <c r="E4" s="23">
        <v>45200</v>
      </c>
    </row>
    <row r="5" spans="1:5" x14ac:dyDescent="0.35">
      <c r="A5" s="19" t="s">
        <v>71</v>
      </c>
      <c r="B5" s="22" t="s">
        <v>79</v>
      </c>
      <c r="C5" s="19">
        <v>1200000</v>
      </c>
      <c r="D5" s="19" t="s">
        <v>83</v>
      </c>
      <c r="E5" s="23">
        <v>43963</v>
      </c>
    </row>
    <row r="6" spans="1:5" x14ac:dyDescent="0.35">
      <c r="A6" s="19" t="s">
        <v>72</v>
      </c>
      <c r="B6" s="22" t="s">
        <v>80</v>
      </c>
      <c r="C6" s="19">
        <v>39000</v>
      </c>
      <c r="D6" s="19" t="s">
        <v>86</v>
      </c>
      <c r="E6" s="23">
        <v>45607</v>
      </c>
    </row>
    <row r="7" spans="1:5" x14ac:dyDescent="0.35">
      <c r="A7" s="19" t="s">
        <v>73</v>
      </c>
      <c r="B7" s="22">
        <v>307</v>
      </c>
      <c r="C7" s="19">
        <v>65000</v>
      </c>
      <c r="D7" s="19" t="s">
        <v>87</v>
      </c>
      <c r="E7" s="23">
        <v>43992</v>
      </c>
    </row>
    <row r="8" spans="1:5" x14ac:dyDescent="0.35">
      <c r="A8" s="19" t="s">
        <v>74</v>
      </c>
      <c r="B8" s="22">
        <v>911</v>
      </c>
      <c r="C8" s="19">
        <v>2300000</v>
      </c>
      <c r="D8" s="19" t="s">
        <v>84</v>
      </c>
      <c r="E8" s="23">
        <v>46732</v>
      </c>
    </row>
    <row r="9" spans="1:5" x14ac:dyDescent="0.35">
      <c r="A9" s="19" t="s">
        <v>72</v>
      </c>
      <c r="B9" s="22" t="s">
        <v>81</v>
      </c>
      <c r="C9" s="19">
        <v>76000</v>
      </c>
      <c r="D9" s="19" t="s">
        <v>84</v>
      </c>
      <c r="E9" s="23">
        <v>43407</v>
      </c>
    </row>
    <row r="10" spans="1:5" x14ac:dyDescent="0.35">
      <c r="A10" s="19" t="s">
        <v>75</v>
      </c>
      <c r="B10" s="22">
        <v>120</v>
      </c>
      <c r="C10" s="19">
        <v>780000</v>
      </c>
      <c r="D10" s="19" t="s">
        <v>86</v>
      </c>
      <c r="E10" s="23">
        <v>44871</v>
      </c>
    </row>
    <row r="11" spans="1:5" x14ac:dyDescent="0.35">
      <c r="A11" s="19" t="s">
        <v>68</v>
      </c>
      <c r="B11" s="22" t="s">
        <v>82</v>
      </c>
      <c r="C11" s="19">
        <v>25000</v>
      </c>
      <c r="D11" s="19" t="s">
        <v>88</v>
      </c>
      <c r="E11" s="23">
        <v>43987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6B27-59DD-4651-8F25-C4180930CD65}">
  <dimension ref="A2:B6"/>
  <sheetViews>
    <sheetView workbookViewId="0">
      <selection activeCell="B2" sqref="B2:B7"/>
    </sheetView>
  </sheetViews>
  <sheetFormatPr defaultRowHeight="14.5" x14ac:dyDescent="0.35"/>
  <cols>
    <col min="2" max="2" width="12" bestFit="1" customWidth="1"/>
  </cols>
  <sheetData>
    <row r="2" spans="1:2" x14ac:dyDescent="0.35">
      <c r="A2" t="s">
        <v>264</v>
      </c>
      <c r="B2" s="24">
        <v>43000</v>
      </c>
    </row>
    <row r="3" spans="1:2" x14ac:dyDescent="0.35">
      <c r="A3" t="s">
        <v>265</v>
      </c>
      <c r="B3" s="24">
        <v>33000</v>
      </c>
    </row>
    <row r="4" spans="1:2" x14ac:dyDescent="0.35">
      <c r="A4" t="s">
        <v>267</v>
      </c>
      <c r="B4" s="24">
        <v>-10000</v>
      </c>
    </row>
    <row r="5" spans="1:2" x14ac:dyDescent="0.35">
      <c r="A5" t="s">
        <v>266</v>
      </c>
      <c r="B5" s="24">
        <v>45000</v>
      </c>
    </row>
    <row r="6" spans="1:2" x14ac:dyDescent="0.35">
      <c r="B6" s="25">
        <f>SUM(B2:B5)</f>
        <v>111000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3333-9E00-46D3-A12E-7938729B510B}">
  <dimension ref="A1:K34"/>
  <sheetViews>
    <sheetView workbookViewId="0">
      <selection activeCell="J7" sqref="J7"/>
    </sheetView>
  </sheetViews>
  <sheetFormatPr defaultRowHeight="14.5" x14ac:dyDescent="0.35"/>
  <cols>
    <col min="1" max="1" width="19.7265625" bestFit="1" customWidth="1"/>
    <col min="2" max="2" width="11.1796875" bestFit="1" customWidth="1"/>
    <col min="3" max="3" width="12.7265625" customWidth="1"/>
    <col min="4" max="4" width="15.26953125" customWidth="1"/>
    <col min="5" max="5" width="13.7265625" customWidth="1"/>
    <col min="6" max="6" width="14.54296875" customWidth="1"/>
    <col min="7" max="7" width="14.453125" customWidth="1"/>
    <col min="8" max="8" width="18.7265625" customWidth="1"/>
    <col min="11" max="11" width="19.26953125" customWidth="1"/>
  </cols>
  <sheetData>
    <row r="1" spans="1:11" x14ac:dyDescent="0.35">
      <c r="A1" s="29" t="s">
        <v>93</v>
      </c>
      <c r="B1" s="29"/>
      <c r="C1" s="29"/>
      <c r="D1" s="29"/>
      <c r="E1" s="29"/>
      <c r="F1" s="29"/>
      <c r="G1" s="29"/>
      <c r="H1" s="29"/>
    </row>
    <row r="2" spans="1:11" x14ac:dyDescent="0.35">
      <c r="A2" s="29"/>
      <c r="B2" s="29"/>
      <c r="C2" s="29"/>
      <c r="D2" s="29"/>
      <c r="E2" s="29"/>
      <c r="F2" s="29"/>
      <c r="G2" s="29"/>
      <c r="H2" s="29"/>
    </row>
    <row r="3" spans="1:11" x14ac:dyDescent="0.35">
      <c r="A3" t="s">
        <v>95</v>
      </c>
      <c r="B3" t="s">
        <v>94</v>
      </c>
      <c r="C3" t="s">
        <v>96</v>
      </c>
      <c r="D3" t="s">
        <v>97</v>
      </c>
      <c r="E3" t="s">
        <v>98</v>
      </c>
      <c r="F3" t="s">
        <v>99</v>
      </c>
      <c r="G3" t="s">
        <v>100</v>
      </c>
      <c r="H3" t="s">
        <v>101</v>
      </c>
    </row>
    <row r="4" spans="1:11" x14ac:dyDescent="0.35">
      <c r="A4" t="s">
        <v>102</v>
      </c>
      <c r="B4" t="s">
        <v>103</v>
      </c>
      <c r="C4" t="s">
        <v>104</v>
      </c>
      <c r="D4">
        <v>1</v>
      </c>
      <c r="E4" t="s">
        <v>105</v>
      </c>
      <c r="F4" t="s">
        <v>106</v>
      </c>
      <c r="G4" t="s">
        <v>107</v>
      </c>
      <c r="H4" t="s">
        <v>103</v>
      </c>
    </row>
    <row r="5" spans="1:11" x14ac:dyDescent="0.35">
      <c r="A5" t="s">
        <v>108</v>
      </c>
      <c r="B5" t="s">
        <v>103</v>
      </c>
      <c r="C5" t="s">
        <v>109</v>
      </c>
      <c r="D5">
        <v>1</v>
      </c>
      <c r="E5" t="s">
        <v>110</v>
      </c>
      <c r="F5" t="s">
        <v>111</v>
      </c>
      <c r="G5" t="s">
        <v>112</v>
      </c>
      <c r="H5" t="s">
        <v>103</v>
      </c>
      <c r="K5" s="5"/>
    </row>
    <row r="6" spans="1:11" x14ac:dyDescent="0.35">
      <c r="A6" t="s">
        <v>113</v>
      </c>
      <c r="B6" t="s">
        <v>103</v>
      </c>
      <c r="C6" t="s">
        <v>114</v>
      </c>
      <c r="D6">
        <v>1</v>
      </c>
      <c r="E6" t="s">
        <v>115</v>
      </c>
      <c r="F6" t="s">
        <v>116</v>
      </c>
      <c r="G6" t="s">
        <v>117</v>
      </c>
      <c r="H6" t="s">
        <v>103</v>
      </c>
    </row>
    <row r="7" spans="1:11" x14ac:dyDescent="0.35">
      <c r="A7" t="s">
        <v>118</v>
      </c>
      <c r="B7" t="s">
        <v>103</v>
      </c>
      <c r="C7" t="s">
        <v>119</v>
      </c>
      <c r="D7">
        <v>1</v>
      </c>
      <c r="E7" t="s">
        <v>120</v>
      </c>
      <c r="F7" t="s">
        <v>121</v>
      </c>
      <c r="G7" t="s">
        <v>122</v>
      </c>
      <c r="H7" t="s">
        <v>103</v>
      </c>
    </row>
    <row r="8" spans="1:11" x14ac:dyDescent="0.35">
      <c r="A8" t="s">
        <v>123</v>
      </c>
      <c r="B8" t="s">
        <v>103</v>
      </c>
      <c r="C8" t="s">
        <v>124</v>
      </c>
      <c r="D8">
        <v>1</v>
      </c>
      <c r="E8" t="s">
        <v>125</v>
      </c>
      <c r="F8" t="s">
        <v>126</v>
      </c>
      <c r="G8" t="s">
        <v>127</v>
      </c>
      <c r="H8" t="s">
        <v>103</v>
      </c>
    </row>
    <row r="9" spans="1:11" x14ac:dyDescent="0.35">
      <c r="A9" t="s">
        <v>128</v>
      </c>
      <c r="B9" t="s">
        <v>103</v>
      </c>
      <c r="C9" t="s">
        <v>129</v>
      </c>
      <c r="D9">
        <v>1</v>
      </c>
      <c r="E9" t="s">
        <v>130</v>
      </c>
      <c r="F9" t="s">
        <v>131</v>
      </c>
      <c r="G9" t="s">
        <v>132</v>
      </c>
      <c r="H9" t="s">
        <v>103</v>
      </c>
    </row>
    <row r="10" spans="1:11" x14ac:dyDescent="0.35">
      <c r="A10" t="s">
        <v>133</v>
      </c>
      <c r="B10" t="s">
        <v>103</v>
      </c>
      <c r="C10" t="s">
        <v>134</v>
      </c>
      <c r="D10">
        <v>1</v>
      </c>
      <c r="E10" t="s">
        <v>135</v>
      </c>
      <c r="F10" t="s">
        <v>136</v>
      </c>
      <c r="G10" t="s">
        <v>135</v>
      </c>
      <c r="H10" t="s">
        <v>103</v>
      </c>
    </row>
    <row r="11" spans="1:11" x14ac:dyDescent="0.35">
      <c r="A11" t="s">
        <v>137</v>
      </c>
      <c r="B11" t="s">
        <v>103</v>
      </c>
      <c r="C11" t="s">
        <v>138</v>
      </c>
      <c r="D11">
        <v>1</v>
      </c>
      <c r="E11" t="s">
        <v>139</v>
      </c>
      <c r="F11" t="s">
        <v>126</v>
      </c>
      <c r="G11" t="s">
        <v>140</v>
      </c>
      <c r="H11" t="s">
        <v>103</v>
      </c>
    </row>
    <row r="12" spans="1:11" x14ac:dyDescent="0.35">
      <c r="A12" t="s">
        <v>141</v>
      </c>
      <c r="B12" t="s">
        <v>103</v>
      </c>
      <c r="C12" t="s">
        <v>142</v>
      </c>
      <c r="D12">
        <v>100</v>
      </c>
      <c r="E12" t="s">
        <v>143</v>
      </c>
      <c r="F12" t="s">
        <v>144</v>
      </c>
      <c r="G12" t="s">
        <v>145</v>
      </c>
      <c r="H12" t="s">
        <v>103</v>
      </c>
    </row>
    <row r="13" spans="1:11" x14ac:dyDescent="0.35">
      <c r="A13" t="s">
        <v>146</v>
      </c>
      <c r="B13" t="s">
        <v>103</v>
      </c>
      <c r="C13" t="s">
        <v>147</v>
      </c>
      <c r="D13">
        <v>1</v>
      </c>
      <c r="E13" t="s">
        <v>148</v>
      </c>
      <c r="F13" t="s">
        <v>149</v>
      </c>
      <c r="G13" t="s">
        <v>150</v>
      </c>
      <c r="H13" t="s">
        <v>103</v>
      </c>
    </row>
    <row r="14" spans="1:11" x14ac:dyDescent="0.35">
      <c r="A14" t="s">
        <v>151</v>
      </c>
      <c r="B14" t="s">
        <v>103</v>
      </c>
      <c r="C14" t="s">
        <v>152</v>
      </c>
      <c r="D14">
        <v>100</v>
      </c>
      <c r="E14" t="s">
        <v>153</v>
      </c>
      <c r="F14" t="s">
        <v>154</v>
      </c>
      <c r="G14" t="s">
        <v>155</v>
      </c>
      <c r="H14" t="s">
        <v>103</v>
      </c>
    </row>
    <row r="15" spans="1:11" x14ac:dyDescent="0.35">
      <c r="A15" t="s">
        <v>156</v>
      </c>
      <c r="B15" t="s">
        <v>103</v>
      </c>
      <c r="C15" t="s">
        <v>157</v>
      </c>
      <c r="D15">
        <v>1000</v>
      </c>
      <c r="E15" t="s">
        <v>158</v>
      </c>
      <c r="F15" t="s">
        <v>159</v>
      </c>
      <c r="G15" t="s">
        <v>160</v>
      </c>
      <c r="H15" t="s">
        <v>103</v>
      </c>
    </row>
    <row r="16" spans="1:11" x14ac:dyDescent="0.35">
      <c r="A16" t="s">
        <v>161</v>
      </c>
      <c r="B16" t="s">
        <v>103</v>
      </c>
      <c r="C16" t="s">
        <v>162</v>
      </c>
      <c r="D16">
        <v>100</v>
      </c>
      <c r="E16" t="s">
        <v>163</v>
      </c>
      <c r="F16" t="s">
        <v>164</v>
      </c>
      <c r="G16" t="s">
        <v>165</v>
      </c>
      <c r="H16" t="s">
        <v>103</v>
      </c>
    </row>
    <row r="17" spans="1:8" x14ac:dyDescent="0.35">
      <c r="A17" t="s">
        <v>166</v>
      </c>
      <c r="B17" t="s">
        <v>103</v>
      </c>
      <c r="C17" t="s">
        <v>167</v>
      </c>
      <c r="D17">
        <v>1</v>
      </c>
      <c r="E17" t="s">
        <v>168</v>
      </c>
      <c r="F17" t="s">
        <v>116</v>
      </c>
      <c r="G17" t="s">
        <v>169</v>
      </c>
      <c r="H17" t="s">
        <v>103</v>
      </c>
    </row>
    <row r="18" spans="1:8" x14ac:dyDescent="0.35">
      <c r="A18" t="s">
        <v>170</v>
      </c>
      <c r="B18" t="s">
        <v>103</v>
      </c>
      <c r="C18" t="s">
        <v>171</v>
      </c>
      <c r="D18">
        <v>100</v>
      </c>
      <c r="E18" t="s">
        <v>172</v>
      </c>
      <c r="F18" t="s">
        <v>173</v>
      </c>
      <c r="G18" t="s">
        <v>174</v>
      </c>
      <c r="H18" t="s">
        <v>103</v>
      </c>
    </row>
    <row r="19" spans="1:8" x14ac:dyDescent="0.35">
      <c r="A19" t="s">
        <v>175</v>
      </c>
      <c r="B19" t="s">
        <v>103</v>
      </c>
      <c r="C19" t="s">
        <v>176</v>
      </c>
      <c r="D19">
        <v>1</v>
      </c>
      <c r="E19" t="s">
        <v>177</v>
      </c>
      <c r="F19" t="s">
        <v>178</v>
      </c>
      <c r="G19" t="s">
        <v>179</v>
      </c>
      <c r="H19" t="s">
        <v>103</v>
      </c>
    </row>
    <row r="20" spans="1:8" x14ac:dyDescent="0.35">
      <c r="A20" t="s">
        <v>180</v>
      </c>
      <c r="B20" t="s">
        <v>103</v>
      </c>
      <c r="C20" t="s">
        <v>181</v>
      </c>
      <c r="D20">
        <v>100</v>
      </c>
      <c r="E20" t="s">
        <v>182</v>
      </c>
      <c r="F20" t="s">
        <v>136</v>
      </c>
      <c r="G20" t="s">
        <v>182</v>
      </c>
      <c r="H20" t="s">
        <v>103</v>
      </c>
    </row>
    <row r="21" spans="1:8" x14ac:dyDescent="0.35">
      <c r="A21" t="s">
        <v>183</v>
      </c>
      <c r="B21" t="s">
        <v>103</v>
      </c>
      <c r="C21" t="s">
        <v>184</v>
      </c>
      <c r="D21">
        <v>1</v>
      </c>
      <c r="E21" t="s">
        <v>185</v>
      </c>
      <c r="F21" t="s">
        <v>186</v>
      </c>
      <c r="G21" t="s">
        <v>187</v>
      </c>
      <c r="H21" t="s">
        <v>103</v>
      </c>
    </row>
    <row r="22" spans="1:8" x14ac:dyDescent="0.35">
      <c r="A22" t="s">
        <v>188</v>
      </c>
      <c r="B22" t="s">
        <v>103</v>
      </c>
      <c r="C22" t="s">
        <v>189</v>
      </c>
      <c r="D22">
        <v>100</v>
      </c>
      <c r="E22" t="s">
        <v>190</v>
      </c>
      <c r="F22" t="s">
        <v>191</v>
      </c>
      <c r="G22" t="s">
        <v>192</v>
      </c>
      <c r="H22" t="s">
        <v>103</v>
      </c>
    </row>
    <row r="23" spans="1:8" x14ac:dyDescent="0.35">
      <c r="A23" t="s">
        <v>193</v>
      </c>
      <c r="B23" t="s">
        <v>103</v>
      </c>
      <c r="C23" t="s">
        <v>194</v>
      </c>
      <c r="D23">
        <v>1</v>
      </c>
      <c r="E23" t="s">
        <v>195</v>
      </c>
      <c r="F23" t="s">
        <v>126</v>
      </c>
      <c r="G23" t="s">
        <v>196</v>
      </c>
      <c r="H23" t="s">
        <v>103</v>
      </c>
    </row>
    <row r="24" spans="1:8" x14ac:dyDescent="0.35">
      <c r="A24" t="s">
        <v>197</v>
      </c>
      <c r="B24" t="s">
        <v>103</v>
      </c>
      <c r="C24" t="s">
        <v>198</v>
      </c>
      <c r="D24">
        <v>1</v>
      </c>
      <c r="E24" t="s">
        <v>199</v>
      </c>
      <c r="F24" t="s">
        <v>200</v>
      </c>
      <c r="G24" t="s">
        <v>201</v>
      </c>
      <c r="H24" t="s">
        <v>103</v>
      </c>
    </row>
    <row r="25" spans="1:8" x14ac:dyDescent="0.35">
      <c r="A25" t="s">
        <v>202</v>
      </c>
      <c r="B25" t="s">
        <v>103</v>
      </c>
      <c r="C25" t="s">
        <v>203</v>
      </c>
      <c r="D25">
        <v>1</v>
      </c>
      <c r="E25" t="s">
        <v>204</v>
      </c>
      <c r="F25" t="s">
        <v>205</v>
      </c>
      <c r="G25" t="s">
        <v>206</v>
      </c>
      <c r="H25" t="s">
        <v>103</v>
      </c>
    </row>
    <row r="26" spans="1:8" x14ac:dyDescent="0.35">
      <c r="A26" t="s">
        <v>207</v>
      </c>
      <c r="B26" t="s">
        <v>103</v>
      </c>
      <c r="C26" t="s">
        <v>208</v>
      </c>
      <c r="D26">
        <v>1</v>
      </c>
      <c r="E26" t="s">
        <v>209</v>
      </c>
      <c r="F26" t="s">
        <v>210</v>
      </c>
      <c r="G26" t="s">
        <v>211</v>
      </c>
      <c r="H26" t="s">
        <v>103</v>
      </c>
    </row>
    <row r="27" spans="1:8" x14ac:dyDescent="0.35">
      <c r="A27" t="s">
        <v>212</v>
      </c>
      <c r="B27" t="s">
        <v>103</v>
      </c>
      <c r="C27" t="s">
        <v>213</v>
      </c>
      <c r="D27">
        <v>1</v>
      </c>
      <c r="E27" t="s">
        <v>214</v>
      </c>
      <c r="F27" t="s">
        <v>215</v>
      </c>
      <c r="G27" t="s">
        <v>216</v>
      </c>
      <c r="H27" t="s">
        <v>103</v>
      </c>
    </row>
    <row r="28" spans="1:8" x14ac:dyDescent="0.35">
      <c r="A28" t="s">
        <v>217</v>
      </c>
      <c r="B28" t="s">
        <v>103</v>
      </c>
      <c r="C28" t="s">
        <v>218</v>
      </c>
      <c r="D28">
        <v>1</v>
      </c>
      <c r="E28" t="s">
        <v>219</v>
      </c>
      <c r="F28" t="s">
        <v>220</v>
      </c>
      <c r="G28" t="s">
        <v>221</v>
      </c>
      <c r="H28" t="s">
        <v>103</v>
      </c>
    </row>
    <row r="29" spans="1:8" x14ac:dyDescent="0.35">
      <c r="A29" t="s">
        <v>222</v>
      </c>
      <c r="B29" t="s">
        <v>103</v>
      </c>
      <c r="C29" t="s">
        <v>223</v>
      </c>
      <c r="D29">
        <v>1</v>
      </c>
      <c r="E29" t="s">
        <v>224</v>
      </c>
      <c r="F29" t="s">
        <v>225</v>
      </c>
      <c r="G29" t="s">
        <v>226</v>
      </c>
      <c r="H29" t="s">
        <v>103</v>
      </c>
    </row>
    <row r="30" spans="1:8" x14ac:dyDescent="0.35">
      <c r="A30" t="s">
        <v>227</v>
      </c>
      <c r="B30" t="s">
        <v>103</v>
      </c>
      <c r="C30" t="s">
        <v>228</v>
      </c>
      <c r="D30">
        <v>1</v>
      </c>
      <c r="E30" t="s">
        <v>229</v>
      </c>
      <c r="F30" t="s">
        <v>230</v>
      </c>
      <c r="G30" t="s">
        <v>231</v>
      </c>
      <c r="H30" t="s">
        <v>103</v>
      </c>
    </row>
    <row r="31" spans="1:8" x14ac:dyDescent="0.35">
      <c r="A31" t="s">
        <v>232</v>
      </c>
      <c r="B31" t="s">
        <v>103</v>
      </c>
      <c r="C31" t="s">
        <v>233</v>
      </c>
      <c r="D31">
        <v>1</v>
      </c>
      <c r="E31" t="s">
        <v>234</v>
      </c>
      <c r="F31" t="s">
        <v>235</v>
      </c>
      <c r="G31" t="s">
        <v>236</v>
      </c>
      <c r="H31" t="s">
        <v>103</v>
      </c>
    </row>
    <row r="32" spans="1:8" x14ac:dyDescent="0.35">
      <c r="A32" t="s">
        <v>237</v>
      </c>
      <c r="B32" t="s">
        <v>103</v>
      </c>
      <c r="C32" t="s">
        <v>238</v>
      </c>
      <c r="D32">
        <v>1</v>
      </c>
      <c r="E32" t="s">
        <v>239</v>
      </c>
      <c r="F32" t="s">
        <v>240</v>
      </c>
      <c r="G32" t="s">
        <v>241</v>
      </c>
      <c r="H32" t="s">
        <v>103</v>
      </c>
    </row>
    <row r="33" spans="1:8" x14ac:dyDescent="0.35">
      <c r="A33" t="s">
        <v>242</v>
      </c>
      <c r="B33" t="s">
        <v>103</v>
      </c>
      <c r="C33" t="s">
        <v>243</v>
      </c>
      <c r="D33">
        <v>100</v>
      </c>
      <c r="E33" t="s">
        <v>244</v>
      </c>
      <c r="F33" t="s">
        <v>210</v>
      </c>
      <c r="G33" t="s">
        <v>245</v>
      </c>
      <c r="H33" t="s">
        <v>103</v>
      </c>
    </row>
    <row r="34" spans="1:8" x14ac:dyDescent="0.35">
      <c r="A34" t="s">
        <v>246</v>
      </c>
      <c r="B34" t="s">
        <v>103</v>
      </c>
      <c r="C34" t="s">
        <v>247</v>
      </c>
      <c r="D34">
        <v>100</v>
      </c>
      <c r="E34" t="s">
        <v>248</v>
      </c>
      <c r="F34" t="s">
        <v>205</v>
      </c>
      <c r="G34" t="s">
        <v>249</v>
      </c>
      <c r="H34" t="s">
        <v>103</v>
      </c>
    </row>
  </sheetData>
  <mergeCells count="1">
    <mergeCell ref="A1:H2"/>
  </mergeCell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D1B0-96F0-403A-B542-E89F3428FAC8}">
  <dimension ref="A1:B19"/>
  <sheetViews>
    <sheetView workbookViewId="0">
      <selection activeCell="D12" sqref="D12"/>
    </sheetView>
  </sheetViews>
  <sheetFormatPr defaultRowHeight="14.5" x14ac:dyDescent="0.35"/>
  <cols>
    <col min="1" max="1" width="14.90625" bestFit="1" customWidth="1"/>
    <col min="2" max="2" width="11.453125" bestFit="1" customWidth="1"/>
  </cols>
  <sheetData>
    <row r="1" spans="1:2" x14ac:dyDescent="0.35">
      <c r="A1" s="30" t="s">
        <v>92</v>
      </c>
      <c r="B1" s="30"/>
    </row>
    <row r="3" spans="1:2" x14ac:dyDescent="0.35">
      <c r="A3" s="4" t="s">
        <v>89</v>
      </c>
      <c r="B3" t="s">
        <v>91</v>
      </c>
    </row>
    <row r="4" spans="1:2" x14ac:dyDescent="0.35">
      <c r="A4" s="2" t="s">
        <v>257</v>
      </c>
      <c r="B4">
        <v>3</v>
      </c>
    </row>
    <row r="5" spans="1:2" x14ac:dyDescent="0.35">
      <c r="A5" s="13" t="s">
        <v>71</v>
      </c>
      <c r="B5">
        <v>1</v>
      </c>
    </row>
    <row r="6" spans="1:2" x14ac:dyDescent="0.35">
      <c r="A6" s="13" t="s">
        <v>68</v>
      </c>
      <c r="B6">
        <v>2</v>
      </c>
    </row>
    <row r="7" spans="1:2" x14ac:dyDescent="0.35">
      <c r="A7" s="2" t="s">
        <v>75</v>
      </c>
      <c r="B7">
        <v>1</v>
      </c>
    </row>
    <row r="8" spans="1:2" x14ac:dyDescent="0.35">
      <c r="A8" s="13" t="s">
        <v>75</v>
      </c>
      <c r="B8">
        <v>1</v>
      </c>
    </row>
    <row r="9" spans="1:2" x14ac:dyDescent="0.35">
      <c r="A9" s="2" t="s">
        <v>70</v>
      </c>
      <c r="B9">
        <v>1</v>
      </c>
    </row>
    <row r="10" spans="1:2" x14ac:dyDescent="0.35">
      <c r="A10" s="13" t="s">
        <v>70</v>
      </c>
      <c r="B10">
        <v>1</v>
      </c>
    </row>
    <row r="11" spans="1:2" x14ac:dyDescent="0.35">
      <c r="A11" s="2" t="s">
        <v>69</v>
      </c>
      <c r="B11">
        <v>1</v>
      </c>
    </row>
    <row r="12" spans="1:2" x14ac:dyDescent="0.35">
      <c r="A12" s="13" t="s">
        <v>69</v>
      </c>
      <c r="B12">
        <v>1</v>
      </c>
    </row>
    <row r="13" spans="1:2" x14ac:dyDescent="0.35">
      <c r="A13" s="2" t="s">
        <v>72</v>
      </c>
      <c r="B13">
        <v>2</v>
      </c>
    </row>
    <row r="14" spans="1:2" x14ac:dyDescent="0.35">
      <c r="A14" s="13" t="s">
        <v>72</v>
      </c>
      <c r="B14">
        <v>2</v>
      </c>
    </row>
    <row r="15" spans="1:2" x14ac:dyDescent="0.35">
      <c r="A15" s="2" t="s">
        <v>73</v>
      </c>
      <c r="B15">
        <v>1</v>
      </c>
    </row>
    <row r="16" spans="1:2" x14ac:dyDescent="0.35">
      <c r="A16" s="13" t="s">
        <v>73</v>
      </c>
      <c r="B16">
        <v>1</v>
      </c>
    </row>
    <row r="17" spans="1:2" x14ac:dyDescent="0.35">
      <c r="A17" s="2" t="s">
        <v>74</v>
      </c>
      <c r="B17">
        <v>1</v>
      </c>
    </row>
    <row r="18" spans="1:2" x14ac:dyDescent="0.35">
      <c r="A18" s="13" t="s">
        <v>74</v>
      </c>
      <c r="B18">
        <v>1</v>
      </c>
    </row>
    <row r="19" spans="1:2" x14ac:dyDescent="0.35">
      <c r="A19" s="2" t="s">
        <v>90</v>
      </c>
      <c r="B19">
        <v>10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E72CBA-B144-4072-B107-C9CC6F2380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Podmíněné formátování</vt:lpstr>
      <vt:lpstr>List3</vt:lpstr>
      <vt:lpstr>List5</vt:lpstr>
      <vt:lpstr>List6</vt:lpstr>
      <vt:lpstr>List2</vt:lpstr>
      <vt:lpstr>List1</vt:lpstr>
      <vt:lpstr>List4</vt:lpstr>
      <vt:lpstr>Auta</vt:lpstr>
      <vt:lpstr>List7</vt:lpstr>
      <vt:lpstr>Kurzy měn České národní banky</vt:lpstr>
      <vt:lpstr>Kontingenční tabulka auta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</dc:creator>
  <cp:lastModifiedBy>Alena Minxová</cp:lastModifiedBy>
  <cp:lastPrinted>2024-11-08T17:38:51Z</cp:lastPrinted>
  <dcterms:created xsi:type="dcterms:W3CDTF">2015-06-05T18:19:34Z</dcterms:created>
  <dcterms:modified xsi:type="dcterms:W3CDTF">2024-12-13T07:16:19Z</dcterms:modified>
</cp:coreProperties>
</file>